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firstSheet="1" activeTab="6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definedNames/>
  <calcPr fullCalcOnLoad="1"/>
</workbook>
</file>

<file path=xl/sharedStrings.xml><?xml version="1.0" encoding="utf-8"?>
<sst xmlns="http://schemas.openxmlformats.org/spreadsheetml/2006/main" count="407" uniqueCount="272">
  <si>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</si>
  <si>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</si>
  <si>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</si>
  <si>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</si>
  <si>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</si>
  <si>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</si>
  <si>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</si>
  <si>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</si>
  <si>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</si>
  <si>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</si>
  <si>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</si>
  <si>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</si>
  <si>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</si>
  <si>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</si>
  <si>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</si>
  <si>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</si>
  <si>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</si>
  <si>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</si>
  <si>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</si>
  <si>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</si>
  <si>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</si>
  <si>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</si>
  <si>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</si>
  <si>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</si>
  <si>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</si>
  <si>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</si>
  <si>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</si>
  <si>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</si>
  <si>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</si>
  <si>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</si>
  <si>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</si>
  <si>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</si>
  <si>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</si>
  <si>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</si>
  <si>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</si>
  <si>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</si>
  <si>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</si>
  <si>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</si>
  <si>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</si>
  <si>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</si>
  <si>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</si>
  <si>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</si>
  <si>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</si>
  <si>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</si>
  <si>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</si>
  <si>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</si>
  <si>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</si>
  <si>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</si>
  <si>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</si>
  <si>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</si>
  <si>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</si>
  <si>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</si>
  <si>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</si>
  <si>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</si>
  <si>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</si>
  <si>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</si>
  <si>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</si>
  <si>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</si>
  <si>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</si>
  <si>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</si>
  <si>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</si>
  <si>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</si>
  <si>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</si>
  <si>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</si>
  <si>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</si>
  <si>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</si>
  <si>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</si>
  <si>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</si>
  <si>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</si>
  <si>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</si>
  <si>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</si>
  <si>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</si>
  <si>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</si>
  <si>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</si>
  <si>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</si>
  <si>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</si>
  <si>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</si>
  <si>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</si>
  <si>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</si>
  <si>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</si>
  <si>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</si>
  <si>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</si>
  <si>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</si>
  <si>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</si>
  <si>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</si>
  <si>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</si>
  <si>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</si>
  <si>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</si>
  <si>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</si>
  <si>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</si>
  <si>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 xml:space="preserve">(ініціали, прізвище)    </t>
  </si>
  <si>
    <t xml:space="preserve">                 (підпис)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</si>
  <si>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</si>
  <si>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</si>
  <si>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</si>
  <si>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</si>
  <si>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</si>
  <si>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</si>
  <si>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</si>
  <si>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</si>
  <si>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</si>
  <si>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</si>
  <si>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</si>
  <si>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</si>
  <si>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</si>
  <si>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</si>
  <si>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</si>
  <si>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</si>
  <si>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</si>
  <si>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</si>
  <si>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</si>
  <si>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</si>
  <si>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</si>
  <si>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</si>
  <si>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</si>
  <si>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</si>
  <si>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</si>
  <si>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>(підпис)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</si>
  <si>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</si>
  <si>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</si>
  <si>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</si>
  <si>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</si>
  <si>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</si>
  <si>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>_________________</t>
  </si>
  <si>
    <t xml:space="preserve"> (ініціали, прізвище)   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</si>
  <si>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</si>
  <si>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</si>
  <si>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</si>
  <si>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</si>
  <si>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</si>
  <si>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</si>
  <si>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</si>
  <si>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</si>
  <si>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</si>
  <si>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</si>
  <si>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</si>
  <si>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</si>
  <si>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</si>
  <si>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</si>
  <si>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</si>
  <si>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</si>
  <si>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</si>
  <si>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</si>
  <si>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</si>
  <si>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</si>
  <si>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</si>
  <si>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</si>
  <si>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</si>
  <si>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</si>
  <si>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</si>
  <si>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</si>
  <si>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</si>
  <si>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</si>
  <si>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</si>
  <si>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</si>
  <si>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</si>
  <si>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</si>
  <si>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</si>
  <si>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</si>
  <si>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</si>
  <si>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</si>
  <si>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</si>
  <si>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</si>
  <si>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</si>
  <si>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</si>
  <si>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</si>
  <si>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</si>
  <si>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</si>
  <si>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</si>
  <si>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</si>
  <si>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</si>
  <si>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</si>
  <si>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</si>
  <si>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</si>
  <si>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</si>
  <si>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</si>
  <si>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</si>
  <si>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</si>
  <si>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</si>
  <si>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 xml:space="preserve">за ЄДРПОУ </t>
  </si>
  <si>
    <t>ФІНАНСОВИЙ ПЛАН</t>
  </si>
  <si>
    <t>Надходження коштів з  бюджету МТГ</t>
  </si>
  <si>
    <t xml:space="preserve">Направлення коштів на: </t>
  </si>
  <si>
    <t>Таблиця 6</t>
  </si>
  <si>
    <t>VІ. Розподіл коштів, отриманих з  бюджету МТГ на поповнення 
статутного капіталу</t>
  </si>
  <si>
    <t>інше (розшифрувати)</t>
  </si>
  <si>
    <t>придбання на оновлення необоротних активів (розшифрувати)</t>
  </si>
  <si>
    <t>73.20</t>
  </si>
  <si>
    <t>м. Нетішин, проспект Курчатова, буд. 8</t>
  </si>
  <si>
    <t>організаційно-технічні послуги Послуги з обслуговування, експлуатація та ремонт будівлі. (Відшкодування експлуатаційних витрат , оренди приміщення та комунальних послуг)</t>
  </si>
  <si>
    <t>1045/1</t>
  </si>
  <si>
    <t>1045/2</t>
  </si>
  <si>
    <t>1045/3</t>
  </si>
  <si>
    <t>1045/4</t>
  </si>
  <si>
    <t>послуги з придбання програмного забезпечення для ведення бухгалтерського обліку</t>
  </si>
  <si>
    <t>послуги з прийняття участі у короткотермінових нарадах, навчаннях, семінарів "Правові та практичні аспекти публічних закупівель в Україні"</t>
  </si>
  <si>
    <t>Інформаційно-консультаційні послуги з програмного забезпечення для формування та здачі звітності</t>
  </si>
  <si>
    <t>1045/5</t>
  </si>
  <si>
    <t>Інформаційно-консультаційні послуги цифрового підпису</t>
  </si>
  <si>
    <t>Послуги державного реєстратора (зміна керівника)</t>
  </si>
  <si>
    <t>витрати на сировину й основні матеріали , канцтовари, токіни</t>
  </si>
  <si>
    <t>1051/1</t>
  </si>
  <si>
    <t>1051/2</t>
  </si>
  <si>
    <t>1051/3</t>
  </si>
  <si>
    <t>1051/4</t>
  </si>
  <si>
    <t>1051/5</t>
  </si>
  <si>
    <t>1051/6</t>
  </si>
  <si>
    <t>1051/7</t>
  </si>
  <si>
    <t>консультаційні та інформаційні послуги (послуги модератора</t>
  </si>
  <si>
    <t>Послуги з огляду, чистки, відновлення та заправки картриджа, заміна SSD диску</t>
  </si>
  <si>
    <t>Телекомунікаційні послуги з доступу до інтернету</t>
  </si>
  <si>
    <t>Розрахунково-касове обслуговування (банківські послуги)</t>
  </si>
  <si>
    <t>Витрати  згідно (Програми "Про програму співфінансування проєктів у сфері капітальних ремонтів житлового фонду та благоустрою Нетішинської МТГ на 2021-2023 роки"(технічний огляд ліфтів, експертне обстеження ліфтів)</t>
  </si>
  <si>
    <t>1070/1</t>
  </si>
  <si>
    <t>1070/2</t>
  </si>
  <si>
    <t>1070/3</t>
  </si>
  <si>
    <t>в т.ч.зг п.18 П(С)БО 15 "Дохід",  визнаний дохід від цільового фінансування кап. Інвестицій, пропорційно сумі нарахованої амортизації</t>
  </si>
  <si>
    <t>Програма "Про програму співфінансування проєктів у сфері капітальних ремонтів житлового фонду та благоустрою Нетішинської МТГ на 2021-2023 роки"(технічний огляд ліфтів, експертне обстеження ліфтів)</t>
  </si>
  <si>
    <t>1302/2</t>
  </si>
  <si>
    <t>витрати на фінансово-господарську діяльність (відрядження, послуги модератора, тренера, інтернет, заправка картриджа, сплата банківських послуг, експлуатаційні послуги, інформаційно-консультаційні послуги, послуги з придбання програмного забезпечення для ведення бух. обліку та інше)</t>
  </si>
  <si>
    <t>витрати на паливо та енергію (комунальні послуги  теплопостачання, водопостачання, водовідведення, електроенергія)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</si>
  <si>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>2023</t>
    </r>
    <r>
      <rPr>
        <b/>
        <sz val="12"/>
        <color indexed="8"/>
        <rFont val="Times New Roman"/>
        <family val="1"/>
      </rPr>
      <t xml:space="preserve"> рік</t>
    </r>
  </si>
  <si>
    <t>Військовий збір</t>
  </si>
  <si>
    <t>2116/1</t>
  </si>
  <si>
    <t>3030/1</t>
  </si>
  <si>
    <t>Цільове фінансування (фінансування згідно ПРОГРАМИ "Про програму співфінансування проєктів у сфері капітальних ремонтів житлового фонду та благоустрою Нетішинської МТГ  на 2021-2023 роки" (технічний огляд ліфтів, експертне обстеження ліфтів)</t>
  </si>
  <si>
    <t>3143/1</t>
  </si>
  <si>
    <t>3144/2</t>
  </si>
  <si>
    <t>єдиний внесок на загальнообов'язкове державне соціальне страхування</t>
  </si>
  <si>
    <t>Виплата лікарняних за рахунок ФСС</t>
  </si>
  <si>
    <t>3170/1</t>
  </si>
  <si>
    <t>3150/1</t>
  </si>
  <si>
    <t>Витрати ( згідно ПРОГРАМИ "Про програму співфінансування проєктів у сфері капітальних ремонтів житлового фонду та благоустрою Нетішинської МТГ  на 2021-2023 роки" (технічний огляд ліфтів, експертне обстеження ліфтів)</t>
  </si>
  <si>
    <t>Факт минулого року 2021</t>
  </si>
  <si>
    <t>Фінансовий план поточного року 2022</t>
  </si>
  <si>
    <t>Плановий рік (усього)2023</t>
  </si>
  <si>
    <t xml:space="preserve">Інші надходження </t>
  </si>
  <si>
    <t xml:space="preserve">(Надходження грошових коштів від ФСС) </t>
  </si>
  <si>
    <t>3060/1</t>
  </si>
  <si>
    <t>Програма співфінансування проєктів у сфері капітальних ремонтів житлового фонду та благоустрою Нетішинської МТГ на 2021-2023 роки</t>
  </si>
  <si>
    <t>3060/2</t>
  </si>
  <si>
    <t>3170/2</t>
  </si>
  <si>
    <t xml:space="preserve"> ПРОГРАМА "Співфінансування проєктів у сфері капітальних ремонтів житлового фонду та благоустрою Нетішинської МТГ  на 2021-2023 роки" (технічний огляд ліфтів, експертне обстеження ліфтів)</t>
  </si>
  <si>
    <t>1080/1</t>
  </si>
  <si>
    <t>Поповнення статутного капіталу підприємства для надання поворотної фінансової допомоги ОСББ спрямована на підтримку і розвитку житлового фонду міста Нетішин та діяльності ФОП</t>
  </si>
  <si>
    <t>Плановий рік (усього)  2023</t>
  </si>
  <si>
    <t>План поточного року 2022</t>
  </si>
  <si>
    <t>Плановий рік (усього) 2023</t>
  </si>
  <si>
    <t>Плановий рік 2023</t>
  </si>
  <si>
    <t>Фінансовий план 
поточного року 2022</t>
  </si>
  <si>
    <t>Комунальне підприємство Нетішинської міської ради "Агенція місцевого розвитку"</t>
  </si>
  <si>
    <t>Комунальне підприємство</t>
  </si>
  <si>
    <t>Дослідження кон'юктури ринку та виявлення громадської думки</t>
  </si>
  <si>
    <t>Комунальна власність</t>
  </si>
  <si>
    <t>0686789295</t>
  </si>
  <si>
    <t>3060/3</t>
  </si>
  <si>
    <t>Поповнення статутного капіталу підприємства для надання поворотної фінансової допомоги (ОСББ) спрямована на підтримку і розвитку житлового фонду міста Нетішин та діяльності ФОП</t>
  </si>
  <si>
    <t>-</t>
  </si>
  <si>
    <t>поповнення обігових коштів підприємства (Поповнення статутного капіталу підприємства для надання поворотної фінансової допомоги (ОСББ) спрямована на підтримку і розвитку житлового фонду міста Нетішин та діяльності ФОП)</t>
  </si>
  <si>
    <t>Цільове фінансування  (Фінансування згідно "Програми пріоритетів розвитку громадського суспільства, соціокультурного простору, та сприятливого клімату для залучення донорських коштів, спрямованих на розвиток громади"2023-2024 роки )</t>
  </si>
  <si>
    <t>Програма пріоритетів розвитку громадського суспільства, соціокультурного простору, та сприятливого клімату для залучення донорських коштів, спрямованих на розвиток громади 2023-2024 роки"</t>
  </si>
  <si>
    <t xml:space="preserve"> І.В. Андрущенко</t>
  </si>
  <si>
    <t xml:space="preserve">Директор </t>
  </si>
  <si>
    <t>І.В. Андрущенко</t>
  </si>
  <si>
    <t>Директор</t>
  </si>
  <si>
    <t>Андрущенко І.В.</t>
  </si>
  <si>
    <t xml:space="preserve"> (посада)</t>
  </si>
  <si>
    <t>Додаток</t>
  </si>
  <si>
    <t>сесії Нетішинської міської ради</t>
  </si>
  <si>
    <t>VІІІ скликання</t>
  </si>
  <si>
    <t>Рішення _____________________</t>
  </si>
  <si>
    <t>_______2023 № __/______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</si>
</sst>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_);_(* \(#,##0.0\);_(* &quot;-&quot;_);_(@_)"/>
    <numFmt numFmtId="209" formatCode="_(* #,##0.00_);_(* \(#,##0.00\);_(* &quot;-&quot;_);_(@_)"/>
    <numFmt numFmtId="210" formatCode="_-* #,##0.0\ _₽_-;\-* #,##0.0\ _₽_-;_-* &quot;-&quot;?\ _₽_-;_-@_-"/>
    <numFmt numFmtId="211" formatCode="_(* #,##0.000_);_(* \(#,##0.000\);_(* &quot;-&quot;_);_(@_)"/>
    <numFmt numFmtId="212" formatCode="_(* #,##0.0000_);_(* \(#,##0.0000\);_(* &quot;-&quot;_);_(@_)"/>
    <numFmt numFmtId="213" formatCode="[$-FC19]d\ mmmm\ yyyy\ &quot;г.&quot;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0"/>
      <name val="Arial Cyr"/>
      <family val="0"/>
    </font>
    <font>
      <sz val="11"/>
      <name val="Arial"/>
      <family val="0"/>
    </font>
    <font>
      <i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u val="single"/>
      <sz val="11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20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204" fontId="4" fillId="0" borderId="0" xfId="53" applyNumberFormat="1" applyFont="1" applyFill="1" applyBorder="1" applyAlignment="1">
      <alignment horizontal="center" vertical="center" wrapText="1"/>
      <protection/>
    </xf>
    <xf numFmtId="204" fontId="4" fillId="0" borderId="0" xfId="53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205" fontId="5" fillId="0" borderId="0" xfId="0" applyNumberFormat="1" applyFont="1" applyFill="1" applyBorder="1" applyAlignment="1">
      <alignment horizontal="center" vertical="center" wrapText="1"/>
    </xf>
    <xf numFmtId="205" fontId="5" fillId="0" borderId="0" xfId="0" applyNumberFormat="1" applyFont="1" applyFill="1" applyBorder="1" applyAlignment="1">
      <alignment horizontal="right" vertical="center" wrapText="1"/>
    </xf>
    <xf numFmtId="205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07" fontId="13" fillId="0" borderId="13" xfId="0" applyNumberFormat="1" applyFont="1" applyFill="1" applyBorder="1" applyAlignment="1">
      <alignment horizontal="center" vertical="center" wrapText="1"/>
    </xf>
    <xf numFmtId="206" fontId="12" fillId="0" borderId="10" xfId="0" applyNumberFormat="1" applyFont="1" applyFill="1" applyBorder="1" applyAlignment="1">
      <alignment horizontal="center" vertical="center" wrapText="1"/>
    </xf>
    <xf numFmtId="206" fontId="12" fillId="0" borderId="13" xfId="0" applyNumberFormat="1" applyFont="1" applyFill="1" applyBorder="1" applyAlignment="1">
      <alignment horizontal="center" vertical="center" wrapText="1"/>
    </xf>
    <xf numFmtId="207" fontId="1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vertical="center"/>
    </xf>
    <xf numFmtId="0" fontId="21" fillId="0" borderId="17" xfId="0" applyFont="1" applyBorder="1" applyAlignment="1">
      <alignment vertical="center" wrapText="1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horizontal="justify" vertical="center"/>
    </xf>
    <xf numFmtId="0" fontId="18" fillId="0" borderId="17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207" fontId="13" fillId="0" borderId="10" xfId="0" applyNumberFormat="1" applyFont="1" applyFill="1" applyBorder="1" applyAlignment="1">
      <alignment horizontal="center" vertical="center" wrapText="1"/>
    </xf>
    <xf numFmtId="207" fontId="12" fillId="0" borderId="10" xfId="0" applyNumberFormat="1" applyFont="1" applyFill="1" applyBorder="1" applyAlignment="1">
      <alignment horizontal="center" vertical="center" wrapText="1"/>
    </xf>
    <xf numFmtId="206" fontId="13" fillId="0" borderId="10" xfId="0" applyNumberFormat="1" applyFont="1" applyFill="1" applyBorder="1" applyAlignment="1">
      <alignment horizontal="center" vertical="center" wrapText="1"/>
    </xf>
    <xf numFmtId="206" fontId="13" fillId="0" borderId="13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/>
    </xf>
    <xf numFmtId="0" fontId="18" fillId="0" borderId="20" xfId="0" applyFont="1" applyBorder="1" applyAlignment="1">
      <alignment vertical="center" wrapText="1"/>
    </xf>
    <xf numFmtId="0" fontId="23" fillId="0" borderId="15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24" borderId="10" xfId="0" applyFont="1" applyFill="1" applyBorder="1" applyAlignment="1" applyProtection="1">
      <alignment horizontal="left" vertical="center" wrapText="1"/>
      <protection locked="0"/>
    </xf>
    <xf numFmtId="0" fontId="4" fillId="24" borderId="10" xfId="0" applyNumberFormat="1" applyFont="1" applyFill="1" applyBorder="1" applyAlignment="1" applyProtection="1" quotePrefix="1">
      <alignment horizontal="center" vertical="center" wrapText="1"/>
      <protection locked="0"/>
    </xf>
    <xf numFmtId="201" fontId="5" fillId="24" borderId="10" xfId="0" applyNumberFormat="1" applyFont="1" applyFill="1" applyBorder="1" applyAlignment="1">
      <alignment horizontal="center" vertical="center" wrapText="1"/>
    </xf>
    <xf numFmtId="201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201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208" fontId="4" fillId="0" borderId="10" xfId="0" applyNumberFormat="1" applyFont="1" applyFill="1" applyBorder="1" applyAlignment="1">
      <alignment horizontal="center" vertical="center" wrapText="1"/>
    </xf>
    <xf numFmtId="209" fontId="4" fillId="0" borderId="10" xfId="0" applyNumberFormat="1" applyFont="1" applyFill="1" applyBorder="1" applyAlignment="1">
      <alignment horizontal="center" vertical="center" wrapText="1"/>
    </xf>
    <xf numFmtId="209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208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210" fontId="1" fillId="0" borderId="10" xfId="0" applyNumberFormat="1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208" fontId="5" fillId="24" borderId="10" xfId="0" applyNumberFormat="1" applyFont="1" applyFill="1" applyBorder="1" applyAlignment="1">
      <alignment horizontal="center" vertical="center" wrapText="1"/>
    </xf>
    <xf numFmtId="205" fontId="3" fillId="0" borderId="10" xfId="0" applyNumberFormat="1" applyFont="1" applyBorder="1" applyAlignment="1">
      <alignment/>
    </xf>
    <xf numFmtId="49" fontId="18" fillId="0" borderId="18" xfId="0" applyNumberFormat="1" applyFont="1" applyBorder="1" applyAlignment="1">
      <alignment vertical="center"/>
    </xf>
    <xf numFmtId="201" fontId="5" fillId="0" borderId="10" xfId="0" applyNumberFormat="1" applyFont="1" applyFill="1" applyBorder="1" applyAlignment="1">
      <alignment vertical="center" wrapText="1"/>
    </xf>
    <xf numFmtId="208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208" fontId="4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3" xfId="53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204" fontId="4" fillId="0" borderId="0" xfId="0" applyNumberFormat="1" applyFont="1" applyFill="1" applyBorder="1" applyAlignment="1">
      <alignment horizontal="left" vertical="center" wrapText="1"/>
    </xf>
    <xf numFmtId="204" fontId="4" fillId="0" borderId="0" xfId="0" applyNumberFormat="1" applyFont="1" applyFill="1" applyBorder="1" applyAlignment="1" quotePrefix="1">
      <alignment horizontal="left" vertical="center" wrapText="1"/>
    </xf>
    <xf numFmtId="0" fontId="2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5" fillId="0" borderId="25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left"/>
    </xf>
    <xf numFmtId="0" fontId="12" fillId="0" borderId="0" xfId="0" applyFont="1" applyAlignment="1">
      <alignment/>
    </xf>
    <xf numFmtId="0" fontId="47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zoomScalePageLayoutView="0" workbookViewId="0" topLeftCell="A1">
      <selection activeCell="B10" sqref="B10:H10"/>
    </sheetView>
  </sheetViews>
  <sheetFormatPr defaultColWidth="9.140625" defaultRowHeight="12.75"/>
  <cols>
    <col min="1" max="1" width="2.57421875" style="0" customWidth="1"/>
    <col min="2" max="2" width="26.7109375" style="0" customWidth="1"/>
    <col min="4" max="4" width="14.00390625" style="0" bestFit="1" customWidth="1"/>
    <col min="6" max="6" width="10.57421875" style="0" customWidth="1"/>
    <col min="7" max="7" width="7.421875" style="0" customWidth="1"/>
    <col min="8" max="8" width="15.28125" style="0" customWidth="1"/>
  </cols>
  <sheetData>
    <row r="1" ht="12.75">
      <c r="B1" s="61"/>
    </row>
    <row r="2" spans="2:8" ht="18.75">
      <c r="B2" s="61"/>
      <c r="E2" s="177" t="s">
        <v>267</v>
      </c>
      <c r="F2" s="177"/>
      <c r="G2" s="177"/>
      <c r="H2" s="177"/>
    </row>
    <row r="3" spans="2:8" ht="18.75">
      <c r="B3" s="61"/>
      <c r="E3" s="60" t="s">
        <v>143</v>
      </c>
      <c r="F3" s="178"/>
      <c r="G3" s="178"/>
      <c r="H3" s="178"/>
    </row>
    <row r="4" spans="2:7" ht="18.75">
      <c r="B4" s="61"/>
      <c r="E4" s="179" t="s">
        <v>270</v>
      </c>
      <c r="F4" s="179"/>
      <c r="G4" s="179"/>
    </row>
    <row r="5" spans="2:7" ht="18.75">
      <c r="B5" s="61"/>
      <c r="E5" s="179" t="s">
        <v>268</v>
      </c>
      <c r="F5" s="179"/>
      <c r="G5" s="179"/>
    </row>
    <row r="6" spans="2:7" ht="18.75">
      <c r="B6" s="61"/>
      <c r="E6" s="179" t="s">
        <v>269</v>
      </c>
      <c r="F6" s="179"/>
      <c r="G6" s="179"/>
    </row>
    <row r="7" spans="2:8" ht="18.75">
      <c r="B7" s="61"/>
      <c r="E7" s="177" t="s">
        <v>271</v>
      </c>
      <c r="F7" s="177"/>
      <c r="G7" s="177"/>
      <c r="H7" s="177"/>
    </row>
    <row r="8" ht="12.75">
      <c r="B8" s="61"/>
    </row>
    <row r="9" ht="20.25" customHeight="1">
      <c r="B9" s="59"/>
    </row>
    <row r="10" spans="2:8" ht="20.25" customHeight="1">
      <c r="B10" s="142" t="s">
        <v>180</v>
      </c>
      <c r="C10" s="142"/>
      <c r="D10" s="142"/>
      <c r="E10" s="142"/>
      <c r="F10" s="142"/>
      <c r="G10" s="142"/>
      <c r="H10" s="142"/>
    </row>
    <row r="11" ht="20.25" customHeight="1">
      <c r="B11" s="59"/>
    </row>
    <row r="12" ht="20.25" customHeight="1" thickBot="1">
      <c r="B12" s="59"/>
    </row>
    <row r="13" spans="2:8" ht="15.75">
      <c r="B13" s="63"/>
      <c r="C13" s="63"/>
      <c r="D13" s="62"/>
      <c r="E13" s="62"/>
      <c r="F13" s="62"/>
      <c r="G13" s="138" t="s">
        <v>144</v>
      </c>
      <c r="H13" s="139"/>
    </row>
    <row r="14" spans="2:8" ht="19.5" thickBot="1">
      <c r="B14" s="74"/>
      <c r="C14" s="59"/>
      <c r="D14" s="59"/>
      <c r="E14" s="59"/>
      <c r="F14" s="63" t="s">
        <v>140</v>
      </c>
      <c r="G14" s="140">
        <v>2023</v>
      </c>
      <c r="H14" s="141"/>
    </row>
    <row r="15" spans="2:8" ht="51" customHeight="1" thickBot="1">
      <c r="B15" s="94" t="s">
        <v>145</v>
      </c>
      <c r="C15" s="145" t="s">
        <v>250</v>
      </c>
      <c r="D15" s="146"/>
      <c r="E15" s="146"/>
      <c r="F15" s="95" t="s">
        <v>179</v>
      </c>
      <c r="G15" s="93"/>
      <c r="H15" s="86">
        <v>40219560</v>
      </c>
    </row>
    <row r="16" spans="2:8" ht="32.25" thickBot="1">
      <c r="B16" s="66" t="s">
        <v>146</v>
      </c>
      <c r="C16" s="143" t="s">
        <v>251</v>
      </c>
      <c r="D16" s="144"/>
      <c r="E16" s="144"/>
      <c r="F16" s="64" t="s">
        <v>147</v>
      </c>
      <c r="G16" s="85"/>
      <c r="H16" s="86">
        <v>150</v>
      </c>
    </row>
    <row r="17" spans="2:8" ht="21.75" customHeight="1" thickBot="1">
      <c r="B17" s="66" t="s">
        <v>148</v>
      </c>
      <c r="C17" s="67"/>
      <c r="D17" s="67"/>
      <c r="E17" s="67"/>
      <c r="F17" s="64" t="s">
        <v>149</v>
      </c>
      <c r="G17" s="85"/>
      <c r="H17" s="86"/>
    </row>
    <row r="18" spans="2:8" ht="47.25" customHeight="1" thickBot="1">
      <c r="B18" s="66" t="s">
        <v>150</v>
      </c>
      <c r="C18" s="143" t="s">
        <v>252</v>
      </c>
      <c r="D18" s="146"/>
      <c r="E18" s="146"/>
      <c r="F18" s="64" t="s">
        <v>151</v>
      </c>
      <c r="G18" s="85"/>
      <c r="H18" s="86" t="s">
        <v>187</v>
      </c>
    </row>
    <row r="19" spans="2:8" ht="32.25" customHeight="1" thickBot="1">
      <c r="B19" s="66" t="s">
        <v>152</v>
      </c>
      <c r="C19" s="67"/>
      <c r="D19" s="67"/>
      <c r="E19" s="67"/>
      <c r="F19" s="68"/>
      <c r="G19" s="68"/>
      <c r="H19" s="65"/>
    </row>
    <row r="20" spans="2:8" ht="21.75" customHeight="1" thickBot="1">
      <c r="B20" s="66" t="s">
        <v>153</v>
      </c>
      <c r="C20" s="67"/>
      <c r="D20" s="143" t="s">
        <v>253</v>
      </c>
      <c r="E20" s="144"/>
      <c r="F20" s="68"/>
      <c r="G20" s="68"/>
      <c r="H20" s="65"/>
    </row>
    <row r="21" spans="2:8" ht="21.75" customHeight="1" thickBot="1">
      <c r="B21" s="66" t="s">
        <v>154</v>
      </c>
      <c r="C21" s="67"/>
      <c r="D21" s="69">
        <v>5</v>
      </c>
      <c r="E21" s="69"/>
      <c r="F21" s="67"/>
      <c r="G21" s="68"/>
      <c r="H21" s="65"/>
    </row>
    <row r="22" spans="2:8" ht="21.75" customHeight="1" thickBot="1">
      <c r="B22" s="66" t="s">
        <v>155</v>
      </c>
      <c r="C22" s="68" t="s">
        <v>188</v>
      </c>
      <c r="D22" s="68"/>
      <c r="E22" s="68"/>
      <c r="F22" s="68"/>
      <c r="G22" s="68"/>
      <c r="H22" s="65"/>
    </row>
    <row r="23" spans="2:8" ht="21.75" customHeight="1" thickBot="1">
      <c r="B23" s="66" t="s">
        <v>156</v>
      </c>
      <c r="C23" s="70"/>
      <c r="D23" s="124" t="s">
        <v>254</v>
      </c>
      <c r="E23" s="70"/>
      <c r="F23" s="70"/>
      <c r="G23" s="70"/>
      <c r="H23" s="71"/>
    </row>
    <row r="24" spans="3:8" ht="15.75">
      <c r="C24" s="70"/>
      <c r="D24" s="70"/>
      <c r="E24" s="70"/>
      <c r="F24" s="70"/>
      <c r="G24" s="70"/>
      <c r="H24" s="70"/>
    </row>
    <row r="25" spans="2:8" ht="47.25" customHeight="1">
      <c r="B25" s="75" t="s">
        <v>157</v>
      </c>
      <c r="D25" s="136" t="s">
        <v>265</v>
      </c>
      <c r="E25" s="137"/>
      <c r="F25" s="137"/>
      <c r="G25" s="59"/>
      <c r="H25" s="59"/>
    </row>
    <row r="26" spans="2:8" ht="15.75">
      <c r="B26" s="59"/>
      <c r="C26" s="59"/>
      <c r="D26" s="59"/>
      <c r="E26" s="59"/>
      <c r="F26" s="63"/>
      <c r="G26" s="59"/>
      <c r="H26" s="59"/>
    </row>
    <row r="27" spans="2:8" ht="12.75">
      <c r="B27" s="72"/>
      <c r="C27" s="72"/>
      <c r="D27" s="72"/>
      <c r="E27" s="72"/>
      <c r="F27" s="72"/>
      <c r="G27" s="72"/>
      <c r="H27" s="72"/>
    </row>
    <row r="28" ht="16.5">
      <c r="B28" s="73"/>
    </row>
    <row r="29" ht="15.75">
      <c r="B29" s="58"/>
    </row>
    <row r="30" ht="15.75">
      <c r="B30" s="58"/>
    </row>
    <row r="31" ht="15.75">
      <c r="B31" s="58"/>
    </row>
    <row r="32" ht="15.75">
      <c r="B32" s="58"/>
    </row>
    <row r="33" ht="15.75">
      <c r="B33" s="58"/>
    </row>
    <row r="34" ht="15.75">
      <c r="B34" s="58"/>
    </row>
    <row r="35" ht="15.75">
      <c r="B35" s="58"/>
    </row>
  </sheetData>
  <sheetProtection/>
  <mergeCells count="10">
    <mergeCell ref="E2:H2"/>
    <mergeCell ref="E7:H7"/>
    <mergeCell ref="D25:F25"/>
    <mergeCell ref="G13:H13"/>
    <mergeCell ref="G14:H14"/>
    <mergeCell ref="B10:H10"/>
    <mergeCell ref="D20:E20"/>
    <mergeCell ref="C15:E15"/>
    <mergeCell ref="C16:E16"/>
    <mergeCell ref="C18:E18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zoomScale="120" zoomScaleNormal="120" zoomScalePageLayoutView="0" workbookViewId="0" topLeftCell="A1">
      <selection activeCell="A3" sqref="A3:I3"/>
    </sheetView>
  </sheetViews>
  <sheetFormatPr defaultColWidth="9.140625" defaultRowHeight="12.75"/>
  <cols>
    <col min="1" max="1" width="29.8515625" style="2" customWidth="1"/>
    <col min="2" max="2" width="6.28125" style="2" customWidth="1"/>
    <col min="3" max="3" width="12.140625" style="2" bestFit="1" customWidth="1"/>
    <col min="4" max="4" width="12.421875" style="2" customWidth="1"/>
    <col min="5" max="5" width="13.00390625" style="2" customWidth="1"/>
    <col min="6" max="6" width="10.28125" style="2" customWidth="1"/>
    <col min="7" max="7" width="10.8515625" style="2" customWidth="1"/>
    <col min="8" max="8" width="10.57421875" style="2" customWidth="1"/>
    <col min="9" max="9" width="10.421875" style="2" customWidth="1"/>
    <col min="10" max="16384" width="9.140625" style="2" customWidth="1"/>
  </cols>
  <sheetData>
    <row r="1" spans="1:9" ht="18" customHeight="1">
      <c r="A1" s="153" t="s">
        <v>221</v>
      </c>
      <c r="B1" s="153"/>
      <c r="C1" s="153"/>
      <c r="D1" s="153"/>
      <c r="E1" s="153"/>
      <c r="F1" s="153"/>
      <c r="G1" s="153"/>
      <c r="H1" s="153"/>
      <c r="I1" s="153"/>
    </row>
    <row r="2" spans="7:9" ht="15.75">
      <c r="G2" s="128" t="s">
        <v>142</v>
      </c>
      <c r="H2" s="128"/>
      <c r="I2" s="128"/>
    </row>
    <row r="3" spans="1:9" ht="15.75">
      <c r="A3" s="129" t="s">
        <v>0</v>
      </c>
      <c r="B3" s="129"/>
      <c r="C3" s="129"/>
      <c r="D3" s="129"/>
      <c r="E3" s="129"/>
      <c r="F3" s="129"/>
      <c r="G3" s="129"/>
      <c r="H3" s="129"/>
      <c r="I3" s="129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>
      <c r="A5" s="130" t="s">
        <v>1</v>
      </c>
      <c r="B5" s="147" t="s">
        <v>2</v>
      </c>
      <c r="C5" s="147" t="s">
        <v>233</v>
      </c>
      <c r="D5" s="147" t="s">
        <v>234</v>
      </c>
      <c r="E5" s="147" t="s">
        <v>235</v>
      </c>
      <c r="F5" s="147" t="s">
        <v>3</v>
      </c>
      <c r="G5" s="147"/>
      <c r="H5" s="147"/>
      <c r="I5" s="147"/>
    </row>
    <row r="6" spans="1:9" ht="71.25" customHeight="1">
      <c r="A6" s="130"/>
      <c r="B6" s="147"/>
      <c r="C6" s="147"/>
      <c r="D6" s="147"/>
      <c r="E6" s="147"/>
      <c r="F6" s="7" t="s">
        <v>4</v>
      </c>
      <c r="G6" s="7" t="s">
        <v>5</v>
      </c>
      <c r="H6" s="7" t="s">
        <v>6</v>
      </c>
      <c r="I6" s="7" t="s">
        <v>7</v>
      </c>
    </row>
    <row r="7" spans="1:9" s="15" customFormat="1" ht="12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ht="30" customHeight="1">
      <c r="A8" s="8" t="s">
        <v>8</v>
      </c>
      <c r="B8" s="8"/>
      <c r="C8" s="8"/>
      <c r="D8" s="8"/>
      <c r="E8" s="8"/>
      <c r="F8" s="8"/>
      <c r="G8" s="8"/>
      <c r="H8" s="8"/>
      <c r="I8" s="8"/>
    </row>
    <row r="9" spans="1:9" ht="41.25" customHeight="1">
      <c r="A9" s="4" t="s">
        <v>9</v>
      </c>
      <c r="B9" s="9">
        <v>1000</v>
      </c>
      <c r="C9" s="10"/>
      <c r="D9" s="10"/>
      <c r="E9" s="10"/>
      <c r="F9" s="10"/>
      <c r="G9" s="10"/>
      <c r="H9" s="10"/>
      <c r="I9" s="10"/>
    </row>
    <row r="10" spans="1:9" ht="27.75" customHeight="1">
      <c r="A10" s="4" t="s">
        <v>10</v>
      </c>
      <c r="B10" s="9">
        <v>1010</v>
      </c>
      <c r="C10" s="10"/>
      <c r="D10" s="10"/>
      <c r="E10" s="10"/>
      <c r="F10" s="10"/>
      <c r="G10" s="10"/>
      <c r="H10" s="10"/>
      <c r="I10" s="10"/>
    </row>
    <row r="11" spans="1:9" ht="28.5" customHeight="1">
      <c r="A11" s="4" t="s">
        <v>11</v>
      </c>
      <c r="B11" s="6">
        <v>1011</v>
      </c>
      <c r="C11" s="10"/>
      <c r="D11" s="10"/>
      <c r="E11" s="10"/>
      <c r="F11" s="10"/>
      <c r="G11" s="10"/>
      <c r="H11" s="10"/>
      <c r="I11" s="10"/>
    </row>
    <row r="12" spans="1:9" ht="15">
      <c r="A12" s="4" t="s">
        <v>12</v>
      </c>
      <c r="B12" s="6">
        <v>1012</v>
      </c>
      <c r="C12" s="10"/>
      <c r="D12" s="10"/>
      <c r="E12" s="10"/>
      <c r="F12" s="10"/>
      <c r="G12" s="10"/>
      <c r="H12" s="10"/>
      <c r="I12" s="10"/>
    </row>
    <row r="13" spans="1:9" ht="15">
      <c r="A13" s="4" t="s">
        <v>13</v>
      </c>
      <c r="B13" s="6">
        <v>1013</v>
      </c>
      <c r="C13" s="10"/>
      <c r="D13" s="10"/>
      <c r="E13" s="10"/>
      <c r="F13" s="10"/>
      <c r="G13" s="10"/>
      <c r="H13" s="10"/>
      <c r="I13" s="10"/>
    </row>
    <row r="14" spans="1:9" ht="15">
      <c r="A14" s="4" t="s">
        <v>14</v>
      </c>
      <c r="B14" s="6">
        <v>1014</v>
      </c>
      <c r="C14" s="10"/>
      <c r="D14" s="10"/>
      <c r="E14" s="10"/>
      <c r="F14" s="10"/>
      <c r="G14" s="10"/>
      <c r="H14" s="10"/>
      <c r="I14" s="10"/>
    </row>
    <row r="15" spans="1:9" ht="30">
      <c r="A15" s="4" t="s">
        <v>15</v>
      </c>
      <c r="B15" s="6">
        <v>1015</v>
      </c>
      <c r="C15" s="10"/>
      <c r="D15" s="10"/>
      <c r="E15" s="10"/>
      <c r="F15" s="10"/>
      <c r="G15" s="10"/>
      <c r="H15" s="10"/>
      <c r="I15" s="10"/>
    </row>
    <row r="16" spans="1:9" ht="75">
      <c r="A16" s="4" t="s">
        <v>16</v>
      </c>
      <c r="B16" s="6">
        <v>1016</v>
      </c>
      <c r="C16" s="10"/>
      <c r="D16" s="10"/>
      <c r="E16" s="10"/>
      <c r="F16" s="10"/>
      <c r="G16" s="10"/>
      <c r="H16" s="10"/>
      <c r="I16" s="10"/>
    </row>
    <row r="17" spans="1:9" ht="30">
      <c r="A17" s="4" t="s">
        <v>17</v>
      </c>
      <c r="B17" s="6">
        <v>1017</v>
      </c>
      <c r="C17" s="10"/>
      <c r="D17" s="10"/>
      <c r="E17" s="10"/>
      <c r="F17" s="10"/>
      <c r="G17" s="10"/>
      <c r="H17" s="10"/>
      <c r="I17" s="10"/>
    </row>
    <row r="18" spans="1:9" ht="15">
      <c r="A18" s="4" t="s">
        <v>18</v>
      </c>
      <c r="B18" s="6">
        <v>1018</v>
      </c>
      <c r="C18" s="10"/>
      <c r="D18" s="10"/>
      <c r="E18" s="10"/>
      <c r="F18" s="10"/>
      <c r="G18" s="10"/>
      <c r="H18" s="10"/>
      <c r="I18" s="10"/>
    </row>
    <row r="19" spans="1:9" ht="9.75" customHeight="1">
      <c r="A19" s="4"/>
      <c r="B19" s="6"/>
      <c r="C19" s="10"/>
      <c r="D19" s="10"/>
      <c r="E19" s="10"/>
      <c r="F19" s="10"/>
      <c r="G19" s="10"/>
      <c r="H19" s="10"/>
      <c r="I19" s="10"/>
    </row>
    <row r="20" spans="1:9" ht="9.75" customHeight="1">
      <c r="A20" s="4"/>
      <c r="B20" s="6"/>
      <c r="C20" s="10"/>
      <c r="D20" s="10"/>
      <c r="E20" s="10"/>
      <c r="F20" s="10"/>
      <c r="G20" s="10"/>
      <c r="H20" s="10"/>
      <c r="I20" s="10"/>
    </row>
    <row r="21" spans="1:9" ht="15">
      <c r="A21" s="8" t="s">
        <v>19</v>
      </c>
      <c r="B21" s="11">
        <v>1020</v>
      </c>
      <c r="C21" s="24"/>
      <c r="D21" s="24"/>
      <c r="E21" s="24"/>
      <c r="F21" s="24"/>
      <c r="G21" s="24"/>
      <c r="H21" s="24"/>
      <c r="I21" s="24"/>
    </row>
    <row r="22" spans="1:9" ht="30">
      <c r="A22" s="4" t="s">
        <v>20</v>
      </c>
      <c r="B22" s="9">
        <v>1030</v>
      </c>
      <c r="C22" s="118">
        <f aca="true" t="shared" si="0" ref="C22:I22">SUM(C23:C49)</f>
        <v>1137.6000000000001</v>
      </c>
      <c r="D22" s="118">
        <f t="shared" si="0"/>
        <v>1257.7999999999997</v>
      </c>
      <c r="E22" s="118">
        <f>SUM(E23:E49)</f>
        <v>1345</v>
      </c>
      <c r="F22" s="118">
        <f>SUM(F23:F49)</f>
        <v>336.3</v>
      </c>
      <c r="G22" s="118">
        <f t="shared" si="0"/>
        <v>336.2</v>
      </c>
      <c r="H22" s="118">
        <f t="shared" si="0"/>
        <v>336.3</v>
      </c>
      <c r="I22" s="118">
        <f t="shared" si="0"/>
        <v>336.2</v>
      </c>
    </row>
    <row r="23" spans="1:9" ht="41.25" customHeight="1">
      <c r="A23" s="4" t="s">
        <v>21</v>
      </c>
      <c r="B23" s="9">
        <v>1031</v>
      </c>
      <c r="C23" s="10"/>
      <c r="D23" s="10"/>
      <c r="E23" s="10"/>
      <c r="F23" s="10"/>
      <c r="G23" s="10"/>
      <c r="H23" s="10"/>
      <c r="I23" s="10"/>
    </row>
    <row r="24" spans="1:9" ht="30">
      <c r="A24" s="4" t="s">
        <v>22</v>
      </c>
      <c r="B24" s="9">
        <v>1032</v>
      </c>
      <c r="C24" s="10"/>
      <c r="D24" s="10"/>
      <c r="E24" s="10"/>
      <c r="F24" s="10"/>
      <c r="G24" s="10"/>
      <c r="H24" s="10"/>
      <c r="I24" s="10"/>
    </row>
    <row r="25" spans="1:9" ht="30">
      <c r="A25" s="4" t="s">
        <v>23</v>
      </c>
      <c r="B25" s="9">
        <v>1033</v>
      </c>
      <c r="C25" s="10"/>
      <c r="D25" s="10"/>
      <c r="E25" s="10"/>
      <c r="F25" s="10"/>
      <c r="G25" s="10"/>
      <c r="H25" s="10"/>
      <c r="I25" s="10"/>
    </row>
    <row r="26" spans="1:9" ht="15">
      <c r="A26" s="4" t="s">
        <v>24</v>
      </c>
      <c r="B26" s="9">
        <v>1034</v>
      </c>
      <c r="C26" s="10"/>
      <c r="D26" s="10"/>
      <c r="E26" s="10"/>
      <c r="F26" s="10"/>
      <c r="G26" s="10"/>
      <c r="H26" s="10"/>
      <c r="I26" s="10"/>
    </row>
    <row r="27" spans="1:9" ht="15">
      <c r="A27" s="4" t="s">
        <v>25</v>
      </c>
      <c r="B27" s="9">
        <v>1035</v>
      </c>
      <c r="C27" s="10"/>
      <c r="D27" s="10"/>
      <c r="E27" s="10"/>
      <c r="F27" s="10"/>
      <c r="G27" s="10"/>
      <c r="H27" s="10"/>
      <c r="I27" s="10"/>
    </row>
    <row r="28" spans="1:9" ht="30" customHeight="1">
      <c r="A28" s="4" t="s">
        <v>26</v>
      </c>
      <c r="B28" s="9">
        <v>1036</v>
      </c>
      <c r="C28" s="10"/>
      <c r="D28" s="114">
        <v>12.8</v>
      </c>
      <c r="E28" s="114">
        <v>12.1</v>
      </c>
      <c r="F28" s="114">
        <v>3</v>
      </c>
      <c r="G28" s="114">
        <v>3</v>
      </c>
      <c r="H28" s="114">
        <v>3.1</v>
      </c>
      <c r="I28" s="114">
        <v>3</v>
      </c>
    </row>
    <row r="29" spans="1:9" ht="15">
      <c r="A29" s="4" t="s">
        <v>27</v>
      </c>
      <c r="B29" s="9">
        <v>1037</v>
      </c>
      <c r="C29" s="10"/>
      <c r="D29" s="10"/>
      <c r="E29" s="10"/>
      <c r="F29" s="10"/>
      <c r="G29" s="10"/>
      <c r="H29" s="10"/>
      <c r="I29" s="10"/>
    </row>
    <row r="30" spans="1:9" ht="15">
      <c r="A30" s="4" t="s">
        <v>28</v>
      </c>
      <c r="B30" s="9">
        <v>1038</v>
      </c>
      <c r="C30" s="115">
        <v>783.5</v>
      </c>
      <c r="D30" s="114">
        <v>891.5</v>
      </c>
      <c r="E30" s="114">
        <v>961.6</v>
      </c>
      <c r="F30" s="114">
        <v>240.4</v>
      </c>
      <c r="G30" s="114">
        <v>240.4</v>
      </c>
      <c r="H30" s="114">
        <v>240.4</v>
      </c>
      <c r="I30" s="114">
        <v>240.4</v>
      </c>
    </row>
    <row r="31" spans="1:9" ht="30" customHeight="1">
      <c r="A31" s="4" t="s">
        <v>29</v>
      </c>
      <c r="B31" s="9">
        <v>1039</v>
      </c>
      <c r="C31" s="115">
        <v>162.6</v>
      </c>
      <c r="D31" s="114">
        <v>196.1</v>
      </c>
      <c r="E31" s="114">
        <v>211.5</v>
      </c>
      <c r="F31" s="114">
        <v>52.9</v>
      </c>
      <c r="G31" s="114">
        <v>52.8</v>
      </c>
      <c r="H31" s="114">
        <v>52.9</v>
      </c>
      <c r="I31" s="114">
        <v>52.9</v>
      </c>
    </row>
    <row r="32" spans="1:9" ht="60">
      <c r="A32" s="4" t="s">
        <v>30</v>
      </c>
      <c r="B32" s="9">
        <v>1040</v>
      </c>
      <c r="C32" s="114">
        <v>16.7</v>
      </c>
      <c r="D32" s="10">
        <v>20</v>
      </c>
      <c r="E32" s="114">
        <v>20</v>
      </c>
      <c r="F32" s="114">
        <v>5</v>
      </c>
      <c r="G32" s="114">
        <v>5</v>
      </c>
      <c r="H32" s="114">
        <v>5</v>
      </c>
      <c r="I32" s="114">
        <v>5</v>
      </c>
    </row>
    <row r="33" spans="1:9" ht="60">
      <c r="A33" s="4" t="s">
        <v>31</v>
      </c>
      <c r="B33" s="9">
        <v>1041</v>
      </c>
      <c r="C33" s="10"/>
      <c r="D33" s="10"/>
      <c r="E33" s="10"/>
      <c r="F33" s="10"/>
      <c r="G33" s="10"/>
      <c r="H33" s="10"/>
      <c r="I33" s="10"/>
    </row>
    <row r="34" spans="1:9" ht="45">
      <c r="A34" s="4" t="s">
        <v>32</v>
      </c>
      <c r="B34" s="9">
        <v>1042</v>
      </c>
      <c r="C34" s="10"/>
      <c r="D34" s="10"/>
      <c r="E34" s="10"/>
      <c r="F34" s="10"/>
      <c r="G34" s="10"/>
      <c r="H34" s="10"/>
      <c r="I34" s="10"/>
    </row>
    <row r="35" spans="1:9" ht="45">
      <c r="A35" s="4" t="s">
        <v>33</v>
      </c>
      <c r="B35" s="9">
        <v>1043</v>
      </c>
      <c r="C35" s="115"/>
      <c r="D35" s="10"/>
      <c r="E35" s="10"/>
      <c r="F35" s="10"/>
      <c r="G35" s="10"/>
      <c r="H35" s="10"/>
      <c r="I35" s="10"/>
    </row>
    <row r="36" spans="1:9" ht="105" customHeight="1">
      <c r="A36" s="4" t="s">
        <v>189</v>
      </c>
      <c r="B36" s="9">
        <v>1044</v>
      </c>
      <c r="C36" s="114">
        <v>83.1</v>
      </c>
      <c r="D36" s="114">
        <v>92.9</v>
      </c>
      <c r="E36" s="114">
        <v>95.8</v>
      </c>
      <c r="F36" s="114">
        <v>23.9</v>
      </c>
      <c r="G36" s="114">
        <v>24</v>
      </c>
      <c r="H36" s="114">
        <v>24</v>
      </c>
      <c r="I36" s="114">
        <v>23.9</v>
      </c>
    </row>
    <row r="37" spans="1:9" ht="30">
      <c r="A37" s="4" t="s">
        <v>34</v>
      </c>
      <c r="B37" s="9">
        <v>1045</v>
      </c>
      <c r="C37" s="10"/>
      <c r="D37" s="10"/>
      <c r="E37" s="10"/>
      <c r="F37" s="10"/>
      <c r="G37" s="10"/>
      <c r="H37" s="10"/>
      <c r="I37" s="10"/>
    </row>
    <row r="38" spans="1:9" ht="60">
      <c r="A38" s="4" t="s">
        <v>194</v>
      </c>
      <c r="B38" s="9" t="s">
        <v>190</v>
      </c>
      <c r="C38" s="10"/>
      <c r="D38" s="114">
        <v>2.8</v>
      </c>
      <c r="E38" s="114">
        <v>2.7</v>
      </c>
      <c r="F38" s="114">
        <v>0.7</v>
      </c>
      <c r="G38" s="114">
        <v>0.7</v>
      </c>
      <c r="H38" s="114">
        <v>0.6</v>
      </c>
      <c r="I38" s="114">
        <v>0.7</v>
      </c>
    </row>
    <row r="39" spans="1:9" ht="75">
      <c r="A39" s="4" t="s">
        <v>195</v>
      </c>
      <c r="B39" s="9" t="s">
        <v>191</v>
      </c>
      <c r="C39" s="10"/>
      <c r="D39" s="114">
        <v>2.1</v>
      </c>
      <c r="E39" s="114">
        <v>2</v>
      </c>
      <c r="F39" s="114">
        <v>0.5</v>
      </c>
      <c r="G39" s="114">
        <v>0.5</v>
      </c>
      <c r="H39" s="114">
        <v>0.5</v>
      </c>
      <c r="I39" s="114">
        <v>0.5</v>
      </c>
    </row>
    <row r="40" spans="1:9" ht="60">
      <c r="A40" s="4" t="s">
        <v>196</v>
      </c>
      <c r="B40" s="9" t="s">
        <v>192</v>
      </c>
      <c r="C40" s="114">
        <v>1.9</v>
      </c>
      <c r="D40" s="114">
        <v>2.1</v>
      </c>
      <c r="E40" s="114">
        <v>2</v>
      </c>
      <c r="F40" s="114">
        <v>0.5</v>
      </c>
      <c r="G40" s="114">
        <v>0.5</v>
      </c>
      <c r="H40" s="114">
        <v>0.5</v>
      </c>
      <c r="I40" s="114">
        <v>0.5</v>
      </c>
    </row>
    <row r="41" spans="1:9" ht="32.25" customHeight="1">
      <c r="A41" s="4" t="s">
        <v>198</v>
      </c>
      <c r="B41" s="9" t="s">
        <v>193</v>
      </c>
      <c r="C41" s="114"/>
      <c r="D41" s="114">
        <v>1</v>
      </c>
      <c r="E41" s="114">
        <v>1</v>
      </c>
      <c r="F41" s="114">
        <v>0.3</v>
      </c>
      <c r="G41" s="114">
        <v>0.2</v>
      </c>
      <c r="H41" s="114">
        <v>0.3</v>
      </c>
      <c r="I41" s="114">
        <v>0.2</v>
      </c>
    </row>
    <row r="42" spans="1:9" ht="30">
      <c r="A42" s="4" t="s">
        <v>199</v>
      </c>
      <c r="B42" s="9" t="s">
        <v>197</v>
      </c>
      <c r="C42" s="114">
        <v>2.1</v>
      </c>
      <c r="D42" s="10"/>
      <c r="E42" s="10"/>
      <c r="F42" s="10"/>
      <c r="G42" s="10"/>
      <c r="H42" s="10"/>
      <c r="I42" s="10"/>
    </row>
    <row r="43" spans="1:9" ht="15">
      <c r="A43" s="4" t="s">
        <v>35</v>
      </c>
      <c r="B43" s="9">
        <v>1046</v>
      </c>
      <c r="C43" s="10"/>
      <c r="D43" s="10"/>
      <c r="E43" s="10"/>
      <c r="F43" s="10"/>
      <c r="G43" s="10"/>
      <c r="H43" s="10"/>
      <c r="I43" s="10"/>
    </row>
    <row r="44" spans="1:9" ht="15">
      <c r="A44" s="4" t="s">
        <v>36</v>
      </c>
      <c r="B44" s="9">
        <v>1047</v>
      </c>
      <c r="C44" s="10"/>
      <c r="D44" s="10"/>
      <c r="E44" s="10"/>
      <c r="F44" s="10"/>
      <c r="G44" s="10"/>
      <c r="H44" s="10"/>
      <c r="I44" s="10"/>
    </row>
    <row r="45" spans="1:9" ht="45">
      <c r="A45" s="4" t="s">
        <v>37</v>
      </c>
      <c r="B45" s="9">
        <v>1048</v>
      </c>
      <c r="C45" s="10"/>
      <c r="D45" s="10"/>
      <c r="E45" s="10"/>
      <c r="F45" s="10"/>
      <c r="G45" s="10"/>
      <c r="H45" s="10"/>
      <c r="I45" s="10"/>
    </row>
    <row r="46" spans="1:9" ht="45">
      <c r="A46" s="4" t="s">
        <v>38</v>
      </c>
      <c r="B46" s="9">
        <v>1049</v>
      </c>
      <c r="C46" s="10"/>
      <c r="D46" s="10"/>
      <c r="E46" s="10"/>
      <c r="F46" s="10"/>
      <c r="G46" s="10"/>
      <c r="H46" s="10"/>
      <c r="I46" s="10"/>
    </row>
    <row r="47" spans="1:9" ht="60" customHeight="1">
      <c r="A47" s="4" t="s">
        <v>39</v>
      </c>
      <c r="B47" s="9">
        <v>1050</v>
      </c>
      <c r="C47" s="10"/>
      <c r="D47" s="10"/>
      <c r="E47" s="10"/>
      <c r="F47" s="10"/>
      <c r="G47" s="10"/>
      <c r="H47" s="10"/>
      <c r="I47" s="10"/>
    </row>
    <row r="48" spans="1:9" ht="30">
      <c r="A48" s="4" t="s">
        <v>40</v>
      </c>
      <c r="B48" s="5" t="s">
        <v>41</v>
      </c>
      <c r="C48" s="10"/>
      <c r="D48" s="10"/>
      <c r="E48" s="10"/>
      <c r="F48" s="10"/>
      <c r="G48" s="10"/>
      <c r="H48" s="10"/>
      <c r="I48" s="10"/>
    </row>
    <row r="49" spans="1:9" ht="30">
      <c r="A49" s="4" t="s">
        <v>42</v>
      </c>
      <c r="B49" s="9">
        <v>1051</v>
      </c>
      <c r="C49" s="116">
        <f aca="true" t="shared" si="1" ref="C49:I49">SUM(C50:C56)</f>
        <v>87.7</v>
      </c>
      <c r="D49" s="116">
        <f t="shared" si="1"/>
        <v>36.49999999999999</v>
      </c>
      <c r="E49" s="116">
        <f t="shared" si="1"/>
        <v>36.300000000000004</v>
      </c>
      <c r="F49" s="118">
        <f t="shared" si="1"/>
        <v>9.1</v>
      </c>
      <c r="G49" s="118">
        <f t="shared" si="1"/>
        <v>9.1</v>
      </c>
      <c r="H49" s="118">
        <f t="shared" si="1"/>
        <v>9</v>
      </c>
      <c r="I49" s="118">
        <f t="shared" si="1"/>
        <v>9.1</v>
      </c>
    </row>
    <row r="50" spans="1:9" ht="29.25" customHeight="1">
      <c r="A50" s="4" t="s">
        <v>200</v>
      </c>
      <c r="B50" s="9" t="s">
        <v>201</v>
      </c>
      <c r="C50" s="115">
        <v>9.2</v>
      </c>
      <c r="D50" s="114">
        <v>6.5</v>
      </c>
      <c r="E50" s="114">
        <v>6.8</v>
      </c>
      <c r="F50" s="114">
        <v>1.7</v>
      </c>
      <c r="G50" s="114">
        <v>1.7</v>
      </c>
      <c r="H50" s="114">
        <v>1.7</v>
      </c>
      <c r="I50" s="114">
        <v>1.7</v>
      </c>
    </row>
    <row r="51" spans="1:9" ht="29.25" customHeight="1">
      <c r="A51" s="4" t="s">
        <v>208</v>
      </c>
      <c r="B51" s="9" t="s">
        <v>202</v>
      </c>
      <c r="C51" s="115"/>
      <c r="D51" s="114">
        <v>12.7</v>
      </c>
      <c r="E51" s="114">
        <v>12</v>
      </c>
      <c r="F51" s="114">
        <v>3</v>
      </c>
      <c r="G51" s="114">
        <v>3</v>
      </c>
      <c r="H51" s="114">
        <v>3</v>
      </c>
      <c r="I51" s="114">
        <v>3</v>
      </c>
    </row>
    <row r="52" spans="1:9" ht="45.75" customHeight="1">
      <c r="A52" s="4" t="s">
        <v>209</v>
      </c>
      <c r="B52" s="9" t="s">
        <v>203</v>
      </c>
      <c r="C52" s="115">
        <v>12.3</v>
      </c>
      <c r="D52" s="114">
        <v>9.1</v>
      </c>
      <c r="E52" s="114">
        <v>8.9</v>
      </c>
      <c r="F52" s="114">
        <v>2.3</v>
      </c>
      <c r="G52" s="114">
        <v>2.2</v>
      </c>
      <c r="H52" s="114">
        <v>2.2</v>
      </c>
      <c r="I52" s="114">
        <v>2.2</v>
      </c>
    </row>
    <row r="53" spans="1:9" ht="29.25" customHeight="1">
      <c r="A53" s="4" t="s">
        <v>210</v>
      </c>
      <c r="B53" s="9" t="s">
        <v>204</v>
      </c>
      <c r="C53" s="115">
        <v>5</v>
      </c>
      <c r="D53" s="114">
        <v>6.3</v>
      </c>
      <c r="E53" s="114">
        <v>6.6</v>
      </c>
      <c r="F53" s="114">
        <v>1.6</v>
      </c>
      <c r="G53" s="114">
        <v>1.7</v>
      </c>
      <c r="H53" s="114">
        <v>1.6</v>
      </c>
      <c r="I53" s="114">
        <v>1.7</v>
      </c>
    </row>
    <row r="54" spans="1:9" ht="29.25" customHeight="1">
      <c r="A54" s="4" t="s">
        <v>211</v>
      </c>
      <c r="B54" s="9" t="s">
        <v>205</v>
      </c>
      <c r="C54" s="115"/>
      <c r="D54" s="114">
        <v>1.9</v>
      </c>
      <c r="E54" s="114">
        <v>2</v>
      </c>
      <c r="F54" s="114">
        <v>0.5</v>
      </c>
      <c r="G54" s="114">
        <v>0.5</v>
      </c>
      <c r="H54" s="114">
        <v>0.5</v>
      </c>
      <c r="I54" s="114">
        <v>0.5</v>
      </c>
    </row>
    <row r="55" spans="1:9" ht="89.25" customHeight="1">
      <c r="A55" s="117" t="s">
        <v>212</v>
      </c>
      <c r="B55" s="9" t="s">
        <v>206</v>
      </c>
      <c r="C55" s="115">
        <v>61.2</v>
      </c>
      <c r="D55" s="10"/>
      <c r="E55" s="10"/>
      <c r="F55" s="10"/>
      <c r="G55" s="10"/>
      <c r="H55" s="10"/>
      <c r="I55" s="10"/>
    </row>
    <row r="56" spans="1:9" ht="17.25" customHeight="1">
      <c r="A56" s="4"/>
      <c r="B56" s="9" t="s">
        <v>207</v>
      </c>
      <c r="C56" s="10"/>
      <c r="D56" s="10"/>
      <c r="E56" s="10"/>
      <c r="F56" s="10"/>
      <c r="G56" s="10"/>
      <c r="H56" s="10"/>
      <c r="I56" s="10"/>
    </row>
    <row r="57" spans="1:9" ht="13.5" customHeight="1">
      <c r="A57" s="4" t="s">
        <v>43</v>
      </c>
      <c r="B57" s="9">
        <v>1060</v>
      </c>
      <c r="C57" s="10"/>
      <c r="D57" s="10"/>
      <c r="E57" s="10"/>
      <c r="F57" s="10"/>
      <c r="G57" s="10"/>
      <c r="H57" s="10"/>
      <c r="I57" s="10"/>
    </row>
    <row r="58" spans="1:9" ht="13.5" customHeight="1">
      <c r="A58" s="4" t="s">
        <v>44</v>
      </c>
      <c r="B58" s="9">
        <v>1061</v>
      </c>
      <c r="C58" s="10"/>
      <c r="D58" s="10"/>
      <c r="E58" s="10"/>
      <c r="F58" s="10"/>
      <c r="G58" s="10"/>
      <c r="H58" s="10"/>
      <c r="I58" s="10"/>
    </row>
    <row r="59" spans="1:9" ht="27.75" customHeight="1">
      <c r="A59" s="4" t="s">
        <v>45</v>
      </c>
      <c r="B59" s="9">
        <v>1062</v>
      </c>
      <c r="C59" s="10"/>
      <c r="D59" s="10"/>
      <c r="E59" s="10"/>
      <c r="F59" s="10"/>
      <c r="G59" s="10"/>
      <c r="H59" s="10"/>
      <c r="I59" s="10"/>
    </row>
    <row r="60" spans="1:9" ht="12.75" customHeight="1">
      <c r="A60" s="4" t="s">
        <v>28</v>
      </c>
      <c r="B60" s="9">
        <v>1063</v>
      </c>
      <c r="C60" s="10"/>
      <c r="D60" s="10"/>
      <c r="E60" s="10"/>
      <c r="F60" s="10"/>
      <c r="G60" s="10"/>
      <c r="H60" s="10"/>
      <c r="I60" s="10"/>
    </row>
    <row r="61" spans="1:9" ht="13.5" customHeight="1">
      <c r="A61" s="4" t="s">
        <v>29</v>
      </c>
      <c r="B61" s="9">
        <v>1064</v>
      </c>
      <c r="C61" s="10"/>
      <c r="D61" s="10"/>
      <c r="E61" s="10"/>
      <c r="F61" s="10"/>
      <c r="G61" s="10"/>
      <c r="H61" s="10"/>
      <c r="I61" s="10"/>
    </row>
    <row r="62" spans="1:9" ht="28.5" customHeight="1">
      <c r="A62" s="4" t="s">
        <v>46</v>
      </c>
      <c r="B62" s="9">
        <v>1065</v>
      </c>
      <c r="C62" s="10"/>
      <c r="D62" s="10"/>
      <c r="E62" s="10"/>
      <c r="F62" s="10"/>
      <c r="G62" s="10"/>
      <c r="H62" s="10"/>
      <c r="I62" s="10"/>
    </row>
    <row r="63" spans="1:9" ht="13.5" customHeight="1">
      <c r="A63" s="4" t="s">
        <v>47</v>
      </c>
      <c r="B63" s="9">
        <v>1066</v>
      </c>
      <c r="C63" s="10"/>
      <c r="D63" s="10"/>
      <c r="E63" s="10"/>
      <c r="F63" s="10"/>
      <c r="G63" s="10"/>
      <c r="H63" s="10"/>
      <c r="I63" s="10"/>
    </row>
    <row r="64" spans="1:9" ht="28.5" customHeight="1">
      <c r="A64" s="4" t="s">
        <v>48</v>
      </c>
      <c r="B64" s="9">
        <v>1067</v>
      </c>
      <c r="C64" s="10"/>
      <c r="D64" s="10"/>
      <c r="E64" s="10"/>
      <c r="F64" s="10"/>
      <c r="G64" s="10"/>
      <c r="H64" s="10"/>
      <c r="I64" s="10"/>
    </row>
    <row r="65" spans="1:9" ht="12" customHeight="1">
      <c r="A65" s="4"/>
      <c r="B65" s="9"/>
      <c r="C65" s="10"/>
      <c r="D65" s="10"/>
      <c r="E65" s="10"/>
      <c r="F65" s="10"/>
      <c r="G65" s="10"/>
      <c r="H65" s="10"/>
      <c r="I65" s="10"/>
    </row>
    <row r="66" spans="1:9" ht="12" customHeight="1">
      <c r="A66" s="57"/>
      <c r="B66" s="57"/>
      <c r="C66" s="10"/>
      <c r="D66" s="10"/>
      <c r="E66" s="10"/>
      <c r="F66" s="10"/>
      <c r="G66" s="10"/>
      <c r="H66" s="10"/>
      <c r="I66" s="10"/>
    </row>
    <row r="67" spans="1:9" ht="30">
      <c r="A67" s="4" t="s">
        <v>141</v>
      </c>
      <c r="B67" s="9">
        <v>1070</v>
      </c>
      <c r="C67" s="118">
        <f aca="true" t="shared" si="2" ref="C67:I67">SUM(C68:C70)</f>
        <v>1137.6000000000001</v>
      </c>
      <c r="D67" s="118">
        <f t="shared" si="2"/>
        <v>1357.8</v>
      </c>
      <c r="E67" s="118">
        <f>SUM(E68:E70)</f>
        <v>1445</v>
      </c>
      <c r="F67" s="118">
        <f t="shared" si="2"/>
        <v>361.3</v>
      </c>
      <c r="G67" s="118">
        <f t="shared" si="2"/>
        <v>361.2</v>
      </c>
      <c r="H67" s="118">
        <f t="shared" si="2"/>
        <v>361.2</v>
      </c>
      <c r="I67" s="118">
        <f t="shared" si="2"/>
        <v>361.3</v>
      </c>
    </row>
    <row r="68" spans="1:9" ht="78" customHeight="1">
      <c r="A68" s="117" t="s">
        <v>260</v>
      </c>
      <c r="B68" s="9" t="s">
        <v>213</v>
      </c>
      <c r="C68" s="114">
        <v>1059.7</v>
      </c>
      <c r="D68" s="114">
        <v>1237.8</v>
      </c>
      <c r="E68" s="114">
        <v>1325</v>
      </c>
      <c r="F68" s="114">
        <v>331.3</v>
      </c>
      <c r="G68" s="114">
        <v>331.2</v>
      </c>
      <c r="H68" s="114">
        <v>331.2</v>
      </c>
      <c r="I68" s="114">
        <v>331.3</v>
      </c>
    </row>
    <row r="69" spans="1:9" ht="61.5" customHeight="1">
      <c r="A69" s="117" t="s">
        <v>216</v>
      </c>
      <c r="B69" s="9" t="s">
        <v>214</v>
      </c>
      <c r="C69" s="114">
        <v>16.7</v>
      </c>
      <c r="D69" s="114">
        <v>20</v>
      </c>
      <c r="E69" s="114">
        <v>20</v>
      </c>
      <c r="F69" s="114">
        <v>5</v>
      </c>
      <c r="G69" s="114">
        <v>5</v>
      </c>
      <c r="H69" s="114">
        <v>5</v>
      </c>
      <c r="I69" s="114">
        <v>5</v>
      </c>
    </row>
    <row r="70" spans="1:9" ht="85.5" customHeight="1">
      <c r="A70" s="117" t="s">
        <v>217</v>
      </c>
      <c r="B70" s="9" t="s">
        <v>215</v>
      </c>
      <c r="C70" s="114">
        <v>61.2</v>
      </c>
      <c r="D70" s="114">
        <v>100</v>
      </c>
      <c r="E70" s="114">
        <v>100</v>
      </c>
      <c r="F70" s="114">
        <v>25</v>
      </c>
      <c r="G70" s="114">
        <v>25</v>
      </c>
      <c r="H70" s="114">
        <v>25</v>
      </c>
      <c r="I70" s="114">
        <v>25</v>
      </c>
    </row>
    <row r="71" spans="1:9" ht="30">
      <c r="A71" s="12" t="s">
        <v>49</v>
      </c>
      <c r="B71" s="9">
        <v>1080</v>
      </c>
      <c r="C71" s="10"/>
      <c r="D71" s="114"/>
      <c r="E71" s="10"/>
      <c r="F71" s="10"/>
      <c r="G71" s="10"/>
      <c r="H71" s="10"/>
      <c r="I71" s="10"/>
    </row>
    <row r="72" spans="1:9" ht="87.75" customHeight="1">
      <c r="A72" s="117" t="s">
        <v>217</v>
      </c>
      <c r="B72" s="9" t="s">
        <v>243</v>
      </c>
      <c r="C72" s="10"/>
      <c r="D72" s="114">
        <v>100</v>
      </c>
      <c r="E72" s="114">
        <v>100</v>
      </c>
      <c r="F72" s="114">
        <v>25</v>
      </c>
      <c r="G72" s="114">
        <v>25</v>
      </c>
      <c r="H72" s="114">
        <v>25</v>
      </c>
      <c r="I72" s="114">
        <v>25</v>
      </c>
    </row>
    <row r="73" spans="1:9" ht="12" customHeight="1">
      <c r="A73" s="4"/>
      <c r="B73" s="9"/>
      <c r="C73" s="10"/>
      <c r="D73" s="10"/>
      <c r="E73" s="10"/>
      <c r="F73" s="10"/>
      <c r="G73" s="10"/>
      <c r="H73" s="10"/>
      <c r="I73" s="10"/>
    </row>
    <row r="74" spans="1:9" ht="28.5">
      <c r="A74" s="8" t="s">
        <v>50</v>
      </c>
      <c r="B74" s="11">
        <v>1100</v>
      </c>
      <c r="C74" s="24"/>
      <c r="D74" s="24"/>
      <c r="E74" s="24"/>
      <c r="F74" s="24"/>
      <c r="G74" s="24"/>
      <c r="H74" s="24"/>
      <c r="I74" s="24"/>
    </row>
    <row r="75" spans="1:9" ht="30">
      <c r="A75" s="4" t="s">
        <v>51</v>
      </c>
      <c r="B75" s="9">
        <v>1110</v>
      </c>
      <c r="C75" s="10"/>
      <c r="D75" s="10"/>
      <c r="E75" s="10"/>
      <c r="F75" s="10"/>
      <c r="G75" s="10"/>
      <c r="H75" s="10"/>
      <c r="I75" s="10"/>
    </row>
    <row r="76" spans="1:9" ht="7.5" customHeight="1">
      <c r="A76" s="4"/>
      <c r="B76" s="9"/>
      <c r="C76" s="10"/>
      <c r="D76" s="10"/>
      <c r="E76" s="10"/>
      <c r="F76" s="10"/>
      <c r="G76" s="10"/>
      <c r="H76" s="10"/>
      <c r="I76" s="10"/>
    </row>
    <row r="77" spans="1:9" ht="9" customHeight="1">
      <c r="A77" s="4"/>
      <c r="B77" s="9"/>
      <c r="C77" s="10"/>
      <c r="D77" s="10"/>
      <c r="E77" s="10"/>
      <c r="F77" s="10"/>
      <c r="G77" s="10"/>
      <c r="H77" s="10"/>
      <c r="I77" s="10"/>
    </row>
    <row r="78" spans="1:9" ht="30">
      <c r="A78" s="4" t="s">
        <v>52</v>
      </c>
      <c r="B78" s="9">
        <v>1120</v>
      </c>
      <c r="C78" s="10"/>
      <c r="D78" s="10"/>
      <c r="E78" s="10"/>
      <c r="F78" s="10"/>
      <c r="G78" s="10"/>
      <c r="H78" s="10"/>
      <c r="I78" s="10"/>
    </row>
    <row r="79" spans="1:9" ht="7.5" customHeight="1">
      <c r="A79" s="4"/>
      <c r="B79" s="9"/>
      <c r="C79" s="10"/>
      <c r="D79" s="10"/>
      <c r="E79" s="10"/>
      <c r="F79" s="10"/>
      <c r="G79" s="10"/>
      <c r="H79" s="10"/>
      <c r="I79" s="10"/>
    </row>
    <row r="80" spans="1:9" ht="8.25" customHeight="1">
      <c r="A80" s="4"/>
      <c r="B80" s="9"/>
      <c r="C80" s="10"/>
      <c r="D80" s="10"/>
      <c r="E80" s="10"/>
      <c r="F80" s="10"/>
      <c r="G80" s="10"/>
      <c r="H80" s="10"/>
      <c r="I80" s="10"/>
    </row>
    <row r="81" spans="1:9" ht="30">
      <c r="A81" s="4" t="s">
        <v>53</v>
      </c>
      <c r="B81" s="9">
        <v>1130</v>
      </c>
      <c r="C81" s="118"/>
      <c r="D81" s="114"/>
      <c r="E81" s="114"/>
      <c r="F81" s="114"/>
      <c r="G81" s="10"/>
      <c r="H81" s="10"/>
      <c r="I81" s="10"/>
    </row>
    <row r="82" spans="1:9" ht="10.5" customHeight="1">
      <c r="A82" s="4"/>
      <c r="B82" s="9"/>
      <c r="C82" s="10"/>
      <c r="D82" s="10"/>
      <c r="E82" s="10"/>
      <c r="F82" s="10"/>
      <c r="G82" s="10"/>
      <c r="H82" s="10"/>
      <c r="I82" s="10"/>
    </row>
    <row r="83" spans="1:9" ht="27" customHeight="1">
      <c r="A83" s="4" t="s">
        <v>54</v>
      </c>
      <c r="B83" s="9">
        <v>1140</v>
      </c>
      <c r="C83" s="114"/>
      <c r="D83" s="114"/>
      <c r="E83" s="114"/>
      <c r="F83" s="10"/>
      <c r="G83" s="10"/>
      <c r="H83" s="10"/>
      <c r="I83" s="10"/>
    </row>
    <row r="84" spans="1:9" ht="9.75" customHeight="1">
      <c r="A84" s="4"/>
      <c r="B84" s="9"/>
      <c r="C84" s="10"/>
      <c r="D84" s="10"/>
      <c r="E84" s="10"/>
      <c r="F84" s="10"/>
      <c r="G84" s="10"/>
      <c r="H84" s="10"/>
      <c r="I84" s="10"/>
    </row>
    <row r="85" spans="1:9" ht="15">
      <c r="A85" s="4" t="s">
        <v>171</v>
      </c>
      <c r="B85" s="9">
        <v>1150</v>
      </c>
      <c r="C85" s="10"/>
      <c r="D85" s="10"/>
      <c r="E85" s="10"/>
      <c r="F85" s="10"/>
      <c r="G85" s="10"/>
      <c r="H85" s="10"/>
      <c r="I85" s="10"/>
    </row>
    <row r="86" spans="1:9" ht="6" customHeight="1">
      <c r="A86" s="4"/>
      <c r="B86" s="9"/>
      <c r="C86" s="10"/>
      <c r="D86" s="10"/>
      <c r="E86" s="10"/>
      <c r="F86" s="10"/>
      <c r="G86" s="10"/>
      <c r="H86" s="10"/>
      <c r="I86" s="10"/>
    </row>
    <row r="87" spans="1:9" ht="7.5" customHeight="1">
      <c r="A87" s="4"/>
      <c r="B87" s="9"/>
      <c r="C87" s="10"/>
      <c r="D87" s="10"/>
      <c r="E87" s="10"/>
      <c r="F87" s="10"/>
      <c r="G87" s="10"/>
      <c r="H87" s="10"/>
      <c r="I87" s="10"/>
    </row>
    <row r="88" spans="1:9" ht="15">
      <c r="A88" s="4" t="s">
        <v>18</v>
      </c>
      <c r="B88" s="9">
        <v>1160</v>
      </c>
      <c r="C88" s="10"/>
      <c r="D88" s="10"/>
      <c r="E88" s="10"/>
      <c r="F88" s="10"/>
      <c r="G88" s="10"/>
      <c r="H88" s="10"/>
      <c r="I88" s="10"/>
    </row>
    <row r="89" spans="1:9" ht="12" customHeight="1">
      <c r="A89" s="4"/>
      <c r="B89" s="9"/>
      <c r="C89" s="10"/>
      <c r="D89" s="10"/>
      <c r="E89" s="10"/>
      <c r="F89" s="10"/>
      <c r="G89" s="10"/>
      <c r="H89" s="10"/>
      <c r="I89" s="10"/>
    </row>
    <row r="90" spans="1:9" ht="12" customHeight="1">
      <c r="A90" s="4"/>
      <c r="B90" s="9"/>
      <c r="C90" s="10"/>
      <c r="D90" s="10"/>
      <c r="E90" s="10"/>
      <c r="F90" s="10"/>
      <c r="G90" s="10"/>
      <c r="H90" s="10"/>
      <c r="I90" s="10"/>
    </row>
    <row r="91" spans="1:9" ht="28.5">
      <c r="A91" s="8" t="s">
        <v>55</v>
      </c>
      <c r="B91" s="11">
        <v>1170</v>
      </c>
      <c r="C91" s="24"/>
      <c r="D91" s="24"/>
      <c r="E91" s="24"/>
      <c r="F91" s="24"/>
      <c r="G91" s="24"/>
      <c r="H91" s="24"/>
      <c r="I91" s="24"/>
    </row>
    <row r="92" spans="1:9" ht="30" customHeight="1">
      <c r="A92" s="4" t="s">
        <v>56</v>
      </c>
      <c r="B92" s="6">
        <v>1180</v>
      </c>
      <c r="C92" s="10"/>
      <c r="D92" s="10"/>
      <c r="E92" s="10"/>
      <c r="F92" s="10"/>
      <c r="G92" s="10"/>
      <c r="H92" s="10"/>
      <c r="I92" s="10"/>
    </row>
    <row r="93" spans="1:9" ht="15">
      <c r="A93" s="4" t="s">
        <v>57</v>
      </c>
      <c r="B93" s="6">
        <v>1181</v>
      </c>
      <c r="C93" s="10"/>
      <c r="D93" s="10"/>
      <c r="E93" s="10"/>
      <c r="F93" s="10"/>
      <c r="G93" s="10"/>
      <c r="H93" s="10"/>
      <c r="I93" s="10"/>
    </row>
    <row r="94" spans="1:9" ht="28.5">
      <c r="A94" s="8" t="s">
        <v>58</v>
      </c>
      <c r="B94" s="11">
        <v>1200</v>
      </c>
      <c r="C94" s="24"/>
      <c r="D94" s="24"/>
      <c r="E94" s="24"/>
      <c r="F94" s="24"/>
      <c r="G94" s="24"/>
      <c r="H94" s="24"/>
      <c r="I94" s="24"/>
    </row>
    <row r="95" spans="1:9" ht="15">
      <c r="A95" s="4" t="s">
        <v>59</v>
      </c>
      <c r="B95" s="5">
        <v>1201</v>
      </c>
      <c r="C95" s="10"/>
      <c r="D95" s="10"/>
      <c r="E95" s="10"/>
      <c r="F95" s="10"/>
      <c r="G95" s="10"/>
      <c r="H95" s="10"/>
      <c r="I95" s="10"/>
    </row>
    <row r="96" spans="1:9" ht="15">
      <c r="A96" s="4" t="s">
        <v>60</v>
      </c>
      <c r="B96" s="5">
        <v>1202</v>
      </c>
      <c r="C96" s="10"/>
      <c r="D96" s="10"/>
      <c r="E96" s="10"/>
      <c r="F96" s="10"/>
      <c r="G96" s="10"/>
      <c r="H96" s="10"/>
      <c r="I96" s="10"/>
    </row>
    <row r="97" spans="1:9" ht="15">
      <c r="A97" s="8" t="s">
        <v>61</v>
      </c>
      <c r="B97" s="9">
        <v>1210</v>
      </c>
      <c r="C97" s="118">
        <f aca="true" t="shared" si="3" ref="C97:I97">C67</f>
        <v>1137.6000000000001</v>
      </c>
      <c r="D97" s="118">
        <f t="shared" si="3"/>
        <v>1357.8</v>
      </c>
      <c r="E97" s="118">
        <f t="shared" si="3"/>
        <v>1445</v>
      </c>
      <c r="F97" s="118">
        <f t="shared" si="3"/>
        <v>361.3</v>
      </c>
      <c r="G97" s="118">
        <f t="shared" si="3"/>
        <v>361.2</v>
      </c>
      <c r="H97" s="118">
        <f t="shared" si="3"/>
        <v>361.2</v>
      </c>
      <c r="I97" s="118">
        <f t="shared" si="3"/>
        <v>361.3</v>
      </c>
    </row>
    <row r="98" spans="1:9" ht="15">
      <c r="A98" s="8" t="s">
        <v>62</v>
      </c>
      <c r="B98" s="9">
        <v>1220</v>
      </c>
      <c r="C98" s="118">
        <f aca="true" t="shared" si="4" ref="C98:I98">C108</f>
        <v>1137.6000000000001</v>
      </c>
      <c r="D98" s="118">
        <f t="shared" si="4"/>
        <v>1357.8</v>
      </c>
      <c r="E98" s="118">
        <f t="shared" si="4"/>
        <v>1445</v>
      </c>
      <c r="F98" s="118">
        <f t="shared" si="4"/>
        <v>361.29999999999995</v>
      </c>
      <c r="G98" s="118">
        <f t="shared" si="4"/>
        <v>361.2</v>
      </c>
      <c r="H98" s="118">
        <f t="shared" si="4"/>
        <v>361.2</v>
      </c>
      <c r="I98" s="118">
        <f t="shared" si="4"/>
        <v>361.29999999999995</v>
      </c>
    </row>
    <row r="99" spans="1:9" ht="14.25" customHeight="1">
      <c r="A99" s="152" t="s">
        <v>172</v>
      </c>
      <c r="B99" s="152"/>
      <c r="C99" s="152"/>
      <c r="D99" s="152"/>
      <c r="E99" s="152"/>
      <c r="F99" s="152"/>
      <c r="G99" s="152"/>
      <c r="H99" s="152"/>
      <c r="I99" s="152"/>
    </row>
    <row r="100" spans="1:9" ht="30">
      <c r="A100" s="92" t="s">
        <v>173</v>
      </c>
      <c r="B100" s="9">
        <v>1300</v>
      </c>
      <c r="C100" s="118">
        <f aca="true" t="shared" si="5" ref="C100:I100">SUM(C101:C103)</f>
        <v>113.6</v>
      </c>
      <c r="D100" s="118">
        <f t="shared" si="5"/>
        <v>150.20000000000002</v>
      </c>
      <c r="E100" s="118">
        <f t="shared" si="5"/>
        <v>151.9</v>
      </c>
      <c r="F100" s="118">
        <f t="shared" si="5"/>
        <v>38</v>
      </c>
      <c r="G100" s="118">
        <f t="shared" si="5"/>
        <v>38</v>
      </c>
      <c r="H100" s="118">
        <f t="shared" si="5"/>
        <v>37.9</v>
      </c>
      <c r="I100" s="118">
        <f t="shared" si="5"/>
        <v>38</v>
      </c>
    </row>
    <row r="101" spans="1:9" ht="30">
      <c r="A101" s="4" t="s">
        <v>174</v>
      </c>
      <c r="B101" s="96">
        <v>1301</v>
      </c>
      <c r="C101" s="114">
        <v>6.4</v>
      </c>
      <c r="D101" s="118">
        <v>6.5</v>
      </c>
      <c r="E101" s="118">
        <v>6.8</v>
      </c>
      <c r="F101" s="118">
        <v>1.7</v>
      </c>
      <c r="G101" s="118">
        <v>1.7</v>
      </c>
      <c r="H101" s="118">
        <v>1.7</v>
      </c>
      <c r="I101" s="118">
        <v>1.7</v>
      </c>
    </row>
    <row r="102" spans="1:9" ht="51">
      <c r="A102" s="117" t="s">
        <v>220</v>
      </c>
      <c r="B102" s="96">
        <v>1302</v>
      </c>
      <c r="C102" s="114">
        <v>17.6</v>
      </c>
      <c r="D102" s="118">
        <v>20.3</v>
      </c>
      <c r="E102" s="118">
        <v>21.9</v>
      </c>
      <c r="F102" s="118">
        <v>5.5</v>
      </c>
      <c r="G102" s="118">
        <v>5.5</v>
      </c>
      <c r="H102" s="118">
        <v>5.4</v>
      </c>
      <c r="I102" s="118">
        <v>5.5</v>
      </c>
    </row>
    <row r="103" spans="1:9" ht="127.5">
      <c r="A103" s="117" t="s">
        <v>219</v>
      </c>
      <c r="B103" s="96" t="s">
        <v>218</v>
      </c>
      <c r="C103" s="114">
        <v>89.6</v>
      </c>
      <c r="D103" s="118">
        <v>123.4</v>
      </c>
      <c r="E103" s="118">
        <v>123.2</v>
      </c>
      <c r="F103" s="118">
        <v>30.8</v>
      </c>
      <c r="G103" s="118">
        <v>30.8</v>
      </c>
      <c r="H103" s="118">
        <v>30.8</v>
      </c>
      <c r="I103" s="118">
        <v>30.8</v>
      </c>
    </row>
    <row r="104" spans="1:9" ht="15.75">
      <c r="A104" s="4" t="s">
        <v>14</v>
      </c>
      <c r="B104" s="97">
        <v>1310</v>
      </c>
      <c r="C104" s="114">
        <v>783.5</v>
      </c>
      <c r="D104" s="118">
        <v>891.5</v>
      </c>
      <c r="E104" s="118">
        <v>961.6</v>
      </c>
      <c r="F104" s="118">
        <v>240.4</v>
      </c>
      <c r="G104" s="118">
        <v>240.4</v>
      </c>
      <c r="H104" s="118">
        <v>240.4</v>
      </c>
      <c r="I104" s="118">
        <v>240.4</v>
      </c>
    </row>
    <row r="105" spans="1:9" ht="30">
      <c r="A105" s="4" t="s">
        <v>15</v>
      </c>
      <c r="B105" s="97">
        <v>1320</v>
      </c>
      <c r="C105" s="114">
        <v>162.6</v>
      </c>
      <c r="D105" s="118">
        <v>196.1</v>
      </c>
      <c r="E105" s="118">
        <v>211.5</v>
      </c>
      <c r="F105" s="118">
        <v>52.9</v>
      </c>
      <c r="G105" s="118">
        <v>52.8</v>
      </c>
      <c r="H105" s="118">
        <v>52.9</v>
      </c>
      <c r="I105" s="118">
        <v>52.9</v>
      </c>
    </row>
    <row r="106" spans="1:9" ht="15.75">
      <c r="A106" s="4" t="s">
        <v>175</v>
      </c>
      <c r="B106" s="97">
        <v>1330</v>
      </c>
      <c r="C106" s="114">
        <v>16.7</v>
      </c>
      <c r="D106" s="118">
        <v>20</v>
      </c>
      <c r="E106" s="118">
        <v>20</v>
      </c>
      <c r="F106" s="118">
        <v>5</v>
      </c>
      <c r="G106" s="118">
        <v>5</v>
      </c>
      <c r="H106" s="118">
        <v>5</v>
      </c>
      <c r="I106" s="118">
        <v>5</v>
      </c>
    </row>
    <row r="107" spans="1:9" ht="15.75">
      <c r="A107" s="4" t="s">
        <v>176</v>
      </c>
      <c r="B107" s="97">
        <v>1340</v>
      </c>
      <c r="C107" s="119">
        <v>61.2</v>
      </c>
      <c r="D107" s="123">
        <v>100</v>
      </c>
      <c r="E107" s="123">
        <v>100</v>
      </c>
      <c r="F107" s="123">
        <v>25</v>
      </c>
      <c r="G107" s="123">
        <v>25</v>
      </c>
      <c r="H107" s="123">
        <v>25</v>
      </c>
      <c r="I107" s="123">
        <v>25</v>
      </c>
    </row>
    <row r="108" spans="1:9" ht="15.75">
      <c r="A108" s="8" t="s">
        <v>177</v>
      </c>
      <c r="B108" s="98">
        <v>1350</v>
      </c>
      <c r="C108" s="120">
        <f aca="true" t="shared" si="6" ref="C108:I108">SUM(C100+C104+C105+C106+C107)</f>
        <v>1137.6000000000001</v>
      </c>
      <c r="D108" s="120">
        <f t="shared" si="6"/>
        <v>1357.8</v>
      </c>
      <c r="E108" s="120">
        <f t="shared" si="6"/>
        <v>1445</v>
      </c>
      <c r="F108" s="120">
        <f t="shared" si="6"/>
        <v>361.29999999999995</v>
      </c>
      <c r="G108" s="120">
        <f t="shared" si="6"/>
        <v>361.2</v>
      </c>
      <c r="H108" s="120">
        <f t="shared" si="6"/>
        <v>361.2</v>
      </c>
      <c r="I108" s="120">
        <f t="shared" si="6"/>
        <v>361.29999999999995</v>
      </c>
    </row>
    <row r="110" spans="1:9" ht="15">
      <c r="A110" s="121" t="s">
        <v>264</v>
      </c>
      <c r="B110" s="29"/>
      <c r="C110" s="148" t="s">
        <v>89</v>
      </c>
      <c r="D110" s="149"/>
      <c r="E110" s="149"/>
      <c r="F110" s="30"/>
      <c r="G110" s="150" t="s">
        <v>263</v>
      </c>
      <c r="H110" s="150"/>
      <c r="I110" s="150"/>
    </row>
    <row r="111" spans="1:9" ht="15">
      <c r="A111" s="32" t="s">
        <v>266</v>
      </c>
      <c r="B111" s="31"/>
      <c r="C111" s="151" t="s">
        <v>91</v>
      </c>
      <c r="D111" s="151"/>
      <c r="E111" s="151"/>
      <c r="F111" s="33"/>
      <c r="G111" s="33" t="s">
        <v>90</v>
      </c>
      <c r="H111" s="16"/>
      <c r="I111" s="34"/>
    </row>
  </sheetData>
  <sheetProtection/>
  <mergeCells count="13">
    <mergeCell ref="C111:E111"/>
    <mergeCell ref="A99:I99"/>
    <mergeCell ref="A1:I1"/>
    <mergeCell ref="G2:I2"/>
    <mergeCell ref="A3:I3"/>
    <mergeCell ref="A5:A6"/>
    <mergeCell ref="B5:B6"/>
    <mergeCell ref="C5:C6"/>
    <mergeCell ref="D5:D6"/>
    <mergeCell ref="E5:E6"/>
    <mergeCell ref="F5:I5"/>
    <mergeCell ref="C110:E110"/>
    <mergeCell ref="G110:I11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30.421875" style="16" customWidth="1"/>
    <col min="2" max="2" width="6.00390625" style="16" customWidth="1"/>
    <col min="3" max="3" width="7.8515625" style="16" customWidth="1"/>
    <col min="4" max="4" width="8.28125" style="16" customWidth="1"/>
    <col min="5" max="5" width="7.421875" style="16" customWidth="1"/>
    <col min="6" max="9" width="6.7109375" style="16" customWidth="1"/>
    <col min="10" max="16384" width="9.140625" style="16" customWidth="1"/>
  </cols>
  <sheetData>
    <row r="1" spans="7:9" ht="15.75">
      <c r="G1" s="128" t="s">
        <v>158</v>
      </c>
      <c r="H1" s="128"/>
      <c r="I1" s="128"/>
    </row>
    <row r="2" spans="1:9" ht="15.75">
      <c r="A2" s="132" t="s">
        <v>63</v>
      </c>
      <c r="B2" s="132"/>
      <c r="C2" s="132"/>
      <c r="D2" s="132"/>
      <c r="E2" s="132"/>
      <c r="F2" s="132"/>
      <c r="G2" s="132"/>
      <c r="H2" s="132"/>
      <c r="I2" s="132"/>
    </row>
    <row r="3" spans="1:9" ht="7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30" t="s">
        <v>1</v>
      </c>
      <c r="B4" s="133" t="s">
        <v>2</v>
      </c>
      <c r="C4" s="133" t="s">
        <v>233</v>
      </c>
      <c r="D4" s="133" t="s">
        <v>234</v>
      </c>
      <c r="E4" s="147" t="s">
        <v>245</v>
      </c>
      <c r="F4" s="147" t="s">
        <v>3</v>
      </c>
      <c r="G4" s="147"/>
      <c r="H4" s="147"/>
      <c r="I4" s="147"/>
    </row>
    <row r="5" spans="1:9" ht="57" customHeight="1">
      <c r="A5" s="130"/>
      <c r="B5" s="133"/>
      <c r="C5" s="133"/>
      <c r="D5" s="133"/>
      <c r="E5" s="147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</row>
    <row r="7" spans="1:9" ht="14.25">
      <c r="A7" s="131" t="s">
        <v>64</v>
      </c>
      <c r="B7" s="131"/>
      <c r="C7" s="131"/>
      <c r="D7" s="131"/>
      <c r="E7" s="131"/>
      <c r="F7" s="131"/>
      <c r="G7" s="131"/>
      <c r="H7" s="131"/>
      <c r="I7" s="131"/>
    </row>
    <row r="8" spans="1:9" ht="45">
      <c r="A8" s="22" t="s">
        <v>65</v>
      </c>
      <c r="B8" s="5">
        <v>2000</v>
      </c>
      <c r="C8" s="10"/>
      <c r="D8" s="10"/>
      <c r="E8" s="10"/>
      <c r="F8" s="10"/>
      <c r="G8" s="10"/>
      <c r="H8" s="10"/>
      <c r="I8" s="10"/>
    </row>
    <row r="9" spans="1:9" ht="45">
      <c r="A9" s="22" t="s">
        <v>66</v>
      </c>
      <c r="B9" s="5">
        <v>2010</v>
      </c>
      <c r="C9" s="10"/>
      <c r="D9" s="10"/>
      <c r="E9" s="10"/>
      <c r="F9" s="10"/>
      <c r="G9" s="10"/>
      <c r="H9" s="10"/>
      <c r="I9" s="10"/>
    </row>
    <row r="10" spans="1:9" ht="15">
      <c r="A10" s="22" t="s">
        <v>67</v>
      </c>
      <c r="B10" s="5">
        <v>2030</v>
      </c>
      <c r="C10" s="10"/>
      <c r="D10" s="10"/>
      <c r="E10" s="10"/>
      <c r="F10" s="10"/>
      <c r="G10" s="10"/>
      <c r="H10" s="10"/>
      <c r="I10" s="10"/>
    </row>
    <row r="11" spans="1:9" ht="30">
      <c r="A11" s="22" t="s">
        <v>68</v>
      </c>
      <c r="B11" s="5">
        <v>2031</v>
      </c>
      <c r="C11" s="10"/>
      <c r="D11" s="10"/>
      <c r="E11" s="10"/>
      <c r="F11" s="10"/>
      <c r="G11" s="10"/>
      <c r="H11" s="10"/>
      <c r="I11" s="10"/>
    </row>
    <row r="12" spans="1:9" ht="15">
      <c r="A12" s="22" t="s">
        <v>69</v>
      </c>
      <c r="B12" s="5">
        <v>2040</v>
      </c>
      <c r="C12" s="10"/>
      <c r="D12" s="10"/>
      <c r="E12" s="10"/>
      <c r="F12" s="10"/>
      <c r="G12" s="10"/>
      <c r="H12" s="10"/>
      <c r="I12" s="10"/>
    </row>
    <row r="13" spans="1:9" ht="15">
      <c r="A13" s="22" t="s">
        <v>70</v>
      </c>
      <c r="B13" s="5">
        <v>2050</v>
      </c>
      <c r="C13" s="10"/>
      <c r="D13" s="10"/>
      <c r="E13" s="10"/>
      <c r="F13" s="10"/>
      <c r="G13" s="10"/>
      <c r="H13" s="10"/>
      <c r="I13" s="10"/>
    </row>
    <row r="14" spans="1:9" ht="15">
      <c r="A14" s="22"/>
      <c r="B14" s="5"/>
      <c r="C14" s="10"/>
      <c r="D14" s="10"/>
      <c r="E14" s="10"/>
      <c r="F14" s="10"/>
      <c r="G14" s="10"/>
      <c r="H14" s="10"/>
      <c r="I14" s="10"/>
    </row>
    <row r="15" spans="1:9" ht="15">
      <c r="A15" s="89"/>
      <c r="B15" s="89"/>
      <c r="C15" s="10"/>
      <c r="D15" s="10"/>
      <c r="E15" s="10"/>
      <c r="F15" s="10"/>
      <c r="G15" s="10"/>
      <c r="H15" s="10"/>
      <c r="I15" s="10"/>
    </row>
    <row r="16" spans="1:9" ht="15">
      <c r="A16" s="22" t="s">
        <v>71</v>
      </c>
      <c r="B16" s="5">
        <v>2060</v>
      </c>
      <c r="C16" s="10"/>
      <c r="D16" s="10"/>
      <c r="E16" s="10"/>
      <c r="F16" s="10"/>
      <c r="G16" s="10"/>
      <c r="H16" s="10"/>
      <c r="I16" s="10"/>
    </row>
    <row r="17" spans="1:9" ht="15">
      <c r="A17" s="22"/>
      <c r="B17" s="5"/>
      <c r="C17" s="10"/>
      <c r="D17" s="10"/>
      <c r="E17" s="10"/>
      <c r="F17" s="10"/>
      <c r="G17" s="10"/>
      <c r="H17" s="10"/>
      <c r="I17" s="10"/>
    </row>
    <row r="18" spans="1:9" ht="15">
      <c r="A18" s="22"/>
      <c r="B18" s="5"/>
      <c r="C18" s="10"/>
      <c r="D18" s="10"/>
      <c r="E18" s="10"/>
      <c r="F18" s="10"/>
      <c r="G18" s="10"/>
      <c r="H18" s="10"/>
      <c r="I18" s="10"/>
    </row>
    <row r="19" spans="1:9" ht="45">
      <c r="A19" s="22" t="s">
        <v>72</v>
      </c>
      <c r="B19" s="5">
        <v>2070</v>
      </c>
      <c r="C19" s="10"/>
      <c r="D19" s="10"/>
      <c r="E19" s="10"/>
      <c r="F19" s="10"/>
      <c r="G19" s="10"/>
      <c r="H19" s="10"/>
      <c r="I19" s="10"/>
    </row>
    <row r="20" spans="1:9" ht="14.25">
      <c r="A20" s="131" t="s">
        <v>73</v>
      </c>
      <c r="B20" s="131"/>
      <c r="C20" s="131"/>
      <c r="D20" s="131"/>
      <c r="E20" s="131"/>
      <c r="F20" s="131"/>
      <c r="G20" s="131"/>
      <c r="H20" s="131"/>
      <c r="I20" s="131"/>
    </row>
    <row r="21" spans="1:9" ht="60.75" customHeight="1">
      <c r="A21" s="21" t="s">
        <v>74</v>
      </c>
      <c r="B21" s="23">
        <v>2110</v>
      </c>
      <c r="C21" s="118">
        <f aca="true" t="shared" si="0" ref="C21:I21">C27</f>
        <v>11.8</v>
      </c>
      <c r="D21" s="118">
        <f t="shared" si="0"/>
        <v>13.4</v>
      </c>
      <c r="E21" s="118">
        <f t="shared" si="0"/>
        <v>14.4</v>
      </c>
      <c r="F21" s="118">
        <f t="shared" si="0"/>
        <v>3.6</v>
      </c>
      <c r="G21" s="118">
        <f t="shared" si="0"/>
        <v>3.6</v>
      </c>
      <c r="H21" s="118">
        <f t="shared" si="0"/>
        <v>3.6</v>
      </c>
      <c r="I21" s="118">
        <f t="shared" si="0"/>
        <v>3.6</v>
      </c>
    </row>
    <row r="22" spans="1:9" ht="29.25" customHeight="1">
      <c r="A22" s="4" t="s">
        <v>75</v>
      </c>
      <c r="B22" s="5">
        <v>2111</v>
      </c>
      <c r="C22" s="10"/>
      <c r="D22" s="10"/>
      <c r="E22" s="10"/>
      <c r="F22" s="10"/>
      <c r="G22" s="10"/>
      <c r="H22" s="10"/>
      <c r="I22" s="10"/>
    </row>
    <row r="23" spans="1:9" ht="45">
      <c r="A23" s="4" t="s">
        <v>159</v>
      </c>
      <c r="B23" s="5">
        <v>2112</v>
      </c>
      <c r="C23" s="10"/>
      <c r="D23" s="10"/>
      <c r="E23" s="10"/>
      <c r="F23" s="10"/>
      <c r="G23" s="10"/>
      <c r="H23" s="10"/>
      <c r="I23" s="10"/>
    </row>
    <row r="24" spans="1:9" ht="45" customHeight="1">
      <c r="A24" s="22" t="s">
        <v>160</v>
      </c>
      <c r="B24" s="20">
        <v>2113</v>
      </c>
      <c r="C24" s="10"/>
      <c r="D24" s="10"/>
      <c r="E24" s="10"/>
      <c r="F24" s="10"/>
      <c r="G24" s="10"/>
      <c r="H24" s="10"/>
      <c r="I24" s="10"/>
    </row>
    <row r="25" spans="1:9" ht="15">
      <c r="A25" s="22" t="s">
        <v>76</v>
      </c>
      <c r="B25" s="20">
        <v>2114</v>
      </c>
      <c r="C25" s="10"/>
      <c r="D25" s="10"/>
      <c r="E25" s="10"/>
      <c r="F25" s="10"/>
      <c r="G25" s="10"/>
      <c r="H25" s="10"/>
      <c r="I25" s="10"/>
    </row>
    <row r="26" spans="1:9" ht="30" customHeight="1">
      <c r="A26" s="22" t="s">
        <v>77</v>
      </c>
      <c r="B26" s="20">
        <v>2115</v>
      </c>
      <c r="C26" s="10"/>
      <c r="D26" s="10"/>
      <c r="E26" s="10"/>
      <c r="F26" s="10"/>
      <c r="G26" s="10"/>
      <c r="H26" s="10"/>
      <c r="I26" s="10"/>
    </row>
    <row r="27" spans="1:9" ht="30">
      <c r="A27" s="22" t="s">
        <v>78</v>
      </c>
      <c r="B27" s="20">
        <v>2116</v>
      </c>
      <c r="C27" s="118">
        <f aca="true" t="shared" si="1" ref="C27:I27">SUM(C28)</f>
        <v>11.8</v>
      </c>
      <c r="D27" s="118">
        <f t="shared" si="1"/>
        <v>13.4</v>
      </c>
      <c r="E27" s="118">
        <f t="shared" si="1"/>
        <v>14.4</v>
      </c>
      <c r="F27" s="118">
        <f t="shared" si="1"/>
        <v>3.6</v>
      </c>
      <c r="G27" s="118">
        <f t="shared" si="1"/>
        <v>3.6</v>
      </c>
      <c r="H27" s="118">
        <f t="shared" si="1"/>
        <v>3.6</v>
      </c>
      <c r="I27" s="118">
        <f t="shared" si="1"/>
        <v>3.6</v>
      </c>
    </row>
    <row r="28" spans="1:9" ht="15">
      <c r="A28" s="22" t="s">
        <v>222</v>
      </c>
      <c r="B28" s="20" t="s">
        <v>223</v>
      </c>
      <c r="C28" s="114">
        <v>11.8</v>
      </c>
      <c r="D28" s="114">
        <v>13.4</v>
      </c>
      <c r="E28" s="114">
        <v>14.4</v>
      </c>
      <c r="F28" s="118">
        <v>3.6</v>
      </c>
      <c r="G28" s="118">
        <v>3.6</v>
      </c>
      <c r="H28" s="118">
        <v>3.6</v>
      </c>
      <c r="I28" s="118">
        <v>3.6</v>
      </c>
    </row>
    <row r="29" spans="1:9" ht="15">
      <c r="A29" s="22"/>
      <c r="B29" s="20"/>
      <c r="C29" s="24"/>
      <c r="D29" s="24"/>
      <c r="E29" s="10"/>
      <c r="F29" s="24"/>
      <c r="G29" s="24"/>
      <c r="H29" s="24"/>
      <c r="I29" s="24"/>
    </row>
    <row r="30" spans="1:9" ht="57.75" customHeight="1">
      <c r="A30" s="21" t="s">
        <v>79</v>
      </c>
      <c r="B30" s="25">
        <v>2120</v>
      </c>
      <c r="C30" s="118">
        <f aca="true" t="shared" si="2" ref="C30:I30">SUM(C31)</f>
        <v>142.1</v>
      </c>
      <c r="D30" s="118">
        <f t="shared" si="2"/>
        <v>160.5</v>
      </c>
      <c r="E30" s="118">
        <f t="shared" si="2"/>
        <v>173.1</v>
      </c>
      <c r="F30" s="118">
        <f t="shared" si="2"/>
        <v>43.2</v>
      </c>
      <c r="G30" s="118">
        <f t="shared" si="2"/>
        <v>43.3</v>
      </c>
      <c r="H30" s="118">
        <f t="shared" si="2"/>
        <v>43.3</v>
      </c>
      <c r="I30" s="118">
        <f t="shared" si="2"/>
        <v>43.3</v>
      </c>
    </row>
    <row r="31" spans="1:9" ht="30" customHeight="1">
      <c r="A31" s="22" t="s">
        <v>77</v>
      </c>
      <c r="B31" s="20">
        <v>2121</v>
      </c>
      <c r="C31" s="114">
        <v>142.1</v>
      </c>
      <c r="D31" s="114">
        <v>160.5</v>
      </c>
      <c r="E31" s="114">
        <v>173.1</v>
      </c>
      <c r="F31" s="114">
        <v>43.2</v>
      </c>
      <c r="G31" s="114">
        <v>43.3</v>
      </c>
      <c r="H31" s="114">
        <v>43.3</v>
      </c>
      <c r="I31" s="114">
        <v>43.3</v>
      </c>
    </row>
    <row r="32" spans="1:9" ht="15">
      <c r="A32" s="22" t="s">
        <v>80</v>
      </c>
      <c r="B32" s="20">
        <v>2122</v>
      </c>
      <c r="C32" s="10"/>
      <c r="D32" s="10"/>
      <c r="E32" s="10"/>
      <c r="F32" s="10"/>
      <c r="G32" s="10"/>
      <c r="H32" s="10"/>
      <c r="I32" s="10"/>
    </row>
    <row r="33" spans="1:9" ht="15">
      <c r="A33" s="22" t="s">
        <v>81</v>
      </c>
      <c r="B33" s="20">
        <v>2123</v>
      </c>
      <c r="C33" s="10"/>
      <c r="D33" s="10"/>
      <c r="E33" s="10"/>
      <c r="F33" s="10"/>
      <c r="G33" s="10"/>
      <c r="H33" s="10"/>
      <c r="I33" s="10"/>
    </row>
    <row r="34" spans="1:9" ht="30">
      <c r="A34" s="22" t="s">
        <v>78</v>
      </c>
      <c r="B34" s="20">
        <v>2124</v>
      </c>
      <c r="C34" s="10"/>
      <c r="D34" s="10"/>
      <c r="E34" s="10"/>
      <c r="F34" s="10"/>
      <c r="G34" s="10"/>
      <c r="H34" s="10"/>
      <c r="I34" s="10"/>
    </row>
    <row r="35" spans="1:9" ht="15">
      <c r="A35" s="22"/>
      <c r="B35" s="20"/>
      <c r="C35" s="10"/>
      <c r="D35" s="10"/>
      <c r="E35" s="10"/>
      <c r="F35" s="10"/>
      <c r="G35" s="10"/>
      <c r="H35" s="10"/>
      <c r="I35" s="10"/>
    </row>
    <row r="36" spans="1:9" ht="15">
      <c r="A36" s="22"/>
      <c r="B36" s="20"/>
      <c r="C36" s="10"/>
      <c r="D36" s="10"/>
      <c r="E36" s="10"/>
      <c r="F36" s="10"/>
      <c r="G36" s="10"/>
      <c r="H36" s="10"/>
      <c r="I36" s="10"/>
    </row>
    <row r="37" spans="1:9" ht="42.75">
      <c r="A37" s="21" t="s">
        <v>82</v>
      </c>
      <c r="B37" s="25">
        <v>2130</v>
      </c>
      <c r="C37" s="118">
        <f aca="true" t="shared" si="3" ref="C37:I37">SUM(C39)</f>
        <v>162.6</v>
      </c>
      <c r="D37" s="118">
        <f t="shared" si="3"/>
        <v>196.1</v>
      </c>
      <c r="E37" s="118">
        <f t="shared" si="3"/>
        <v>211.5</v>
      </c>
      <c r="F37" s="118">
        <f t="shared" si="3"/>
        <v>52.9</v>
      </c>
      <c r="G37" s="118">
        <f t="shared" si="3"/>
        <v>52.8</v>
      </c>
      <c r="H37" s="118">
        <f t="shared" si="3"/>
        <v>52.9</v>
      </c>
      <c r="I37" s="118">
        <f t="shared" si="3"/>
        <v>52.9</v>
      </c>
    </row>
    <row r="38" spans="1:9" ht="15">
      <c r="A38" s="22" t="s">
        <v>83</v>
      </c>
      <c r="B38" s="20">
        <v>2131</v>
      </c>
      <c r="C38" s="10"/>
      <c r="D38" s="10"/>
      <c r="E38" s="10"/>
      <c r="F38" s="10"/>
      <c r="G38" s="10"/>
      <c r="H38" s="10"/>
      <c r="I38" s="10"/>
    </row>
    <row r="39" spans="1:9" ht="45">
      <c r="A39" s="22" t="s">
        <v>84</v>
      </c>
      <c r="B39" s="20">
        <v>2132</v>
      </c>
      <c r="C39" s="114">
        <v>162.6</v>
      </c>
      <c r="D39" s="114">
        <v>196.1</v>
      </c>
      <c r="E39" s="114">
        <v>211.5</v>
      </c>
      <c r="F39" s="114">
        <v>52.9</v>
      </c>
      <c r="G39" s="114">
        <v>52.8</v>
      </c>
      <c r="H39" s="114">
        <v>52.9</v>
      </c>
      <c r="I39" s="114">
        <v>52.9</v>
      </c>
    </row>
    <row r="40" spans="1:9" ht="30">
      <c r="A40" s="22" t="s">
        <v>85</v>
      </c>
      <c r="B40" s="20">
        <v>2133</v>
      </c>
      <c r="C40" s="10"/>
      <c r="D40" s="10"/>
      <c r="E40" s="10"/>
      <c r="F40" s="10"/>
      <c r="G40" s="10"/>
      <c r="H40" s="10"/>
      <c r="I40" s="10"/>
    </row>
    <row r="41" spans="1:9" ht="15">
      <c r="A41" s="22"/>
      <c r="B41" s="20"/>
      <c r="C41" s="10"/>
      <c r="D41" s="10"/>
      <c r="E41" s="10"/>
      <c r="F41" s="10"/>
      <c r="G41" s="10"/>
      <c r="H41" s="10"/>
      <c r="I41" s="10"/>
    </row>
    <row r="42" spans="1:9" ht="15">
      <c r="A42" s="22"/>
      <c r="B42" s="20"/>
      <c r="C42" s="10"/>
      <c r="D42" s="10"/>
      <c r="E42" s="10"/>
      <c r="F42" s="10"/>
      <c r="G42" s="10"/>
      <c r="H42" s="10"/>
      <c r="I42" s="10"/>
    </row>
    <row r="43" spans="1:9" ht="28.5">
      <c r="A43" s="21" t="s">
        <v>86</v>
      </c>
      <c r="B43" s="25">
        <v>2140</v>
      </c>
      <c r="C43" s="24"/>
      <c r="D43" s="24"/>
      <c r="E43" s="24"/>
      <c r="F43" s="24"/>
      <c r="G43" s="24"/>
      <c r="H43" s="24"/>
      <c r="I43" s="24"/>
    </row>
    <row r="44" spans="1:9" ht="75">
      <c r="A44" s="22" t="s">
        <v>87</v>
      </c>
      <c r="B44" s="20">
        <v>2141</v>
      </c>
      <c r="C44" s="10"/>
      <c r="D44" s="10"/>
      <c r="E44" s="10"/>
      <c r="F44" s="10"/>
      <c r="G44" s="10"/>
      <c r="H44" s="10"/>
      <c r="I44" s="10"/>
    </row>
    <row r="45" spans="1:9" ht="30">
      <c r="A45" s="22" t="s">
        <v>88</v>
      </c>
      <c r="B45" s="20">
        <v>2142</v>
      </c>
      <c r="C45" s="10"/>
      <c r="D45" s="10"/>
      <c r="E45" s="10"/>
      <c r="F45" s="10"/>
      <c r="G45" s="10"/>
      <c r="H45" s="10"/>
      <c r="I45" s="10"/>
    </row>
    <row r="46" spans="1:9" ht="15">
      <c r="A46" s="22"/>
      <c r="B46" s="20"/>
      <c r="C46" s="10"/>
      <c r="D46" s="10"/>
      <c r="E46" s="10"/>
      <c r="F46" s="10"/>
      <c r="G46" s="10"/>
      <c r="H46" s="10"/>
      <c r="I46" s="10"/>
    </row>
    <row r="47" spans="1:9" ht="15">
      <c r="A47" s="22"/>
      <c r="B47" s="20"/>
      <c r="C47" s="10"/>
      <c r="D47" s="10"/>
      <c r="E47" s="10"/>
      <c r="F47" s="10"/>
      <c r="G47" s="10"/>
      <c r="H47" s="10"/>
      <c r="I47" s="10"/>
    </row>
    <row r="48" spans="1:9" ht="15">
      <c r="A48" s="26"/>
      <c r="B48" s="17"/>
      <c r="C48" s="27"/>
      <c r="D48" s="28"/>
      <c r="E48" s="27"/>
      <c r="F48" s="28"/>
      <c r="G48" s="28"/>
      <c r="H48" s="28"/>
      <c r="I48" s="28"/>
    </row>
    <row r="49" spans="1:9" ht="15">
      <c r="A49" s="26"/>
      <c r="B49" s="17"/>
      <c r="C49" s="27"/>
      <c r="D49" s="28"/>
      <c r="E49" s="27"/>
      <c r="F49" s="28"/>
      <c r="G49" s="28"/>
      <c r="H49" s="28"/>
      <c r="I49" s="28"/>
    </row>
    <row r="50" spans="1:9" ht="15">
      <c r="A50" s="26"/>
      <c r="B50" s="17"/>
      <c r="C50" s="27"/>
      <c r="D50" s="28"/>
      <c r="E50" s="27"/>
      <c r="F50" s="28"/>
      <c r="G50" s="28"/>
      <c r="H50" s="28"/>
      <c r="I50" s="28"/>
    </row>
    <row r="51" spans="1:9" s="2" customFormat="1" ht="15">
      <c r="A51" s="121" t="s">
        <v>264</v>
      </c>
      <c r="B51" s="29"/>
      <c r="C51" s="148" t="s">
        <v>89</v>
      </c>
      <c r="D51" s="149"/>
      <c r="E51" s="149"/>
      <c r="F51" s="30"/>
      <c r="G51" s="150" t="s">
        <v>263</v>
      </c>
      <c r="H51" s="150"/>
      <c r="I51" s="150"/>
    </row>
    <row r="52" spans="1:9" s="2" customFormat="1" ht="15">
      <c r="A52" s="32" t="s">
        <v>266</v>
      </c>
      <c r="B52" s="31"/>
      <c r="C52" s="151" t="s">
        <v>91</v>
      </c>
      <c r="D52" s="151"/>
      <c r="E52" s="151"/>
      <c r="F52" s="33"/>
      <c r="G52" s="33" t="s">
        <v>90</v>
      </c>
      <c r="H52" s="16"/>
      <c r="I52" s="34"/>
    </row>
  </sheetData>
  <sheetProtection/>
  <mergeCells count="13">
    <mergeCell ref="G1:I1"/>
    <mergeCell ref="A2:I2"/>
    <mergeCell ref="A4:A5"/>
    <mergeCell ref="B4:B5"/>
    <mergeCell ref="C4:C5"/>
    <mergeCell ref="D4:D5"/>
    <mergeCell ref="E4:E5"/>
    <mergeCell ref="F4:I4"/>
    <mergeCell ref="C52:E52"/>
    <mergeCell ref="A7:I7"/>
    <mergeCell ref="A20:I20"/>
    <mergeCell ref="C51:E51"/>
    <mergeCell ref="G51:I5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8"/>
  <sheetViews>
    <sheetView zoomScale="130" zoomScaleNormal="130" zoomScalePageLayoutView="0" workbookViewId="0" topLeftCell="A45">
      <selection activeCell="A2" sqref="A2:I2"/>
    </sheetView>
  </sheetViews>
  <sheetFormatPr defaultColWidth="9.140625" defaultRowHeight="12.75"/>
  <cols>
    <col min="1" max="1" width="33.28125" style="16" customWidth="1"/>
    <col min="2" max="2" width="6.421875" style="16" customWidth="1"/>
    <col min="3" max="5" width="9.140625" style="16" customWidth="1"/>
    <col min="6" max="9" width="7.140625" style="16" customWidth="1"/>
    <col min="10" max="16384" width="9.140625" style="16" customWidth="1"/>
  </cols>
  <sheetData>
    <row r="1" spans="7:9" ht="15.75">
      <c r="G1" s="128" t="s">
        <v>161</v>
      </c>
      <c r="H1" s="128"/>
      <c r="I1" s="128"/>
    </row>
    <row r="2" spans="1:9" ht="15.75">
      <c r="A2" s="156" t="s">
        <v>162</v>
      </c>
      <c r="B2" s="156"/>
      <c r="C2" s="156"/>
      <c r="D2" s="156"/>
      <c r="E2" s="156"/>
      <c r="F2" s="156"/>
      <c r="G2" s="156"/>
      <c r="H2" s="156"/>
      <c r="I2" s="156"/>
    </row>
    <row r="3" spans="1:9" ht="10.5" customHeight="1">
      <c r="A3" s="35"/>
      <c r="B3" s="35"/>
      <c r="C3" s="35"/>
      <c r="D3" s="35"/>
      <c r="E3" s="35"/>
      <c r="F3" s="35"/>
      <c r="G3" s="35"/>
      <c r="H3" s="35"/>
      <c r="I3" s="35"/>
    </row>
    <row r="4" spans="1:9" ht="18.75" customHeight="1">
      <c r="A4" s="157" t="s">
        <v>1</v>
      </c>
      <c r="B4" s="134" t="s">
        <v>92</v>
      </c>
      <c r="C4" s="134" t="s">
        <v>233</v>
      </c>
      <c r="D4" s="134" t="s">
        <v>246</v>
      </c>
      <c r="E4" s="147" t="s">
        <v>247</v>
      </c>
      <c r="F4" s="147" t="s">
        <v>3</v>
      </c>
      <c r="G4" s="147"/>
      <c r="H4" s="147"/>
      <c r="I4" s="147"/>
    </row>
    <row r="5" spans="1:9" ht="39.75" customHeight="1">
      <c r="A5" s="158"/>
      <c r="B5" s="134"/>
      <c r="C5" s="134"/>
      <c r="D5" s="134"/>
      <c r="E5" s="147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4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</row>
    <row r="7" spans="1:9" ht="19.5" customHeight="1">
      <c r="A7" s="135" t="s">
        <v>93</v>
      </c>
      <c r="B7" s="154"/>
      <c r="C7" s="154"/>
      <c r="D7" s="154"/>
      <c r="E7" s="154"/>
      <c r="F7" s="154"/>
      <c r="G7" s="154"/>
      <c r="H7" s="154"/>
      <c r="I7" s="155"/>
    </row>
    <row r="8" spans="1:9" ht="35.25" customHeight="1">
      <c r="A8" s="36" t="s">
        <v>94</v>
      </c>
      <c r="B8" s="37">
        <v>3000</v>
      </c>
      <c r="C8" s="118">
        <f>C12+C13+C19</f>
        <v>1126.7</v>
      </c>
      <c r="D8" s="118">
        <f aca="true" t="shared" si="0" ref="D8:I8">D12+D20</f>
        <v>1337.8</v>
      </c>
      <c r="E8" s="118">
        <f t="shared" si="0"/>
        <v>1425</v>
      </c>
      <c r="F8" s="118">
        <f t="shared" si="0"/>
        <v>356.3</v>
      </c>
      <c r="G8" s="118">
        <f t="shared" si="0"/>
        <v>356.2</v>
      </c>
      <c r="H8" s="118">
        <f t="shared" si="0"/>
        <v>356.2</v>
      </c>
      <c r="I8" s="118">
        <f t="shared" si="0"/>
        <v>356.3</v>
      </c>
    </row>
    <row r="9" spans="1:9" ht="30.75" customHeight="1">
      <c r="A9" s="4" t="s">
        <v>95</v>
      </c>
      <c r="B9" s="9">
        <v>3010</v>
      </c>
      <c r="C9" s="10"/>
      <c r="D9" s="10"/>
      <c r="E9" s="10"/>
      <c r="F9" s="10"/>
      <c r="G9" s="10"/>
      <c r="H9" s="10"/>
      <c r="I9" s="10"/>
    </row>
    <row r="10" spans="1:9" ht="30">
      <c r="A10" s="4" t="s">
        <v>96</v>
      </c>
      <c r="B10" s="9">
        <v>3020</v>
      </c>
      <c r="C10" s="10"/>
      <c r="D10" s="10"/>
      <c r="E10" s="10"/>
      <c r="F10" s="10"/>
      <c r="G10" s="10"/>
      <c r="H10" s="10"/>
      <c r="I10" s="10"/>
    </row>
    <row r="11" spans="1:9" ht="15">
      <c r="A11" s="4" t="s">
        <v>97</v>
      </c>
      <c r="B11" s="9">
        <v>3021</v>
      </c>
      <c r="C11" s="10"/>
      <c r="D11" s="10"/>
      <c r="E11" s="10"/>
      <c r="F11" s="10"/>
      <c r="G11" s="10"/>
      <c r="H11" s="10"/>
      <c r="I11" s="10"/>
    </row>
    <row r="12" spans="1:9" ht="99" customHeight="1">
      <c r="A12" s="117" t="s">
        <v>259</v>
      </c>
      <c r="B12" s="9">
        <v>3030</v>
      </c>
      <c r="C12" s="114">
        <v>1059.7</v>
      </c>
      <c r="D12" s="114">
        <v>1237.8</v>
      </c>
      <c r="E12" s="114">
        <v>1325</v>
      </c>
      <c r="F12" s="114">
        <v>331.3</v>
      </c>
      <c r="G12" s="114">
        <v>331.2</v>
      </c>
      <c r="H12" s="114">
        <v>331.2</v>
      </c>
      <c r="I12" s="114">
        <v>331.3</v>
      </c>
    </row>
    <row r="13" spans="1:9" ht="97.5" customHeight="1">
      <c r="A13" s="117" t="s">
        <v>225</v>
      </c>
      <c r="B13" s="9" t="s">
        <v>224</v>
      </c>
      <c r="C13" s="114">
        <v>61.2</v>
      </c>
      <c r="D13" s="10"/>
      <c r="E13" s="10"/>
      <c r="F13" s="10"/>
      <c r="G13" s="10"/>
      <c r="H13" s="10"/>
      <c r="I13" s="10"/>
    </row>
    <row r="14" spans="1:9" ht="15" customHeight="1" hidden="1">
      <c r="A14" s="4"/>
      <c r="B14" s="9"/>
      <c r="C14" s="10"/>
      <c r="D14" s="10"/>
      <c r="E14" s="10"/>
      <c r="F14" s="10"/>
      <c r="G14" s="10"/>
      <c r="H14" s="10"/>
      <c r="I14" s="10"/>
    </row>
    <row r="15" spans="1:9" ht="30">
      <c r="A15" s="4" t="s">
        <v>98</v>
      </c>
      <c r="B15" s="9">
        <v>3040</v>
      </c>
      <c r="C15" s="10"/>
      <c r="D15" s="10"/>
      <c r="E15" s="10"/>
      <c r="F15" s="10"/>
      <c r="G15" s="10"/>
      <c r="H15" s="10"/>
      <c r="I15" s="10"/>
    </row>
    <row r="16" spans="1:9" ht="45">
      <c r="A16" s="4" t="s">
        <v>163</v>
      </c>
      <c r="B16" s="9">
        <v>3050</v>
      </c>
      <c r="C16" s="10"/>
      <c r="D16" s="10"/>
      <c r="E16" s="10"/>
      <c r="F16" s="10"/>
      <c r="G16" s="10"/>
      <c r="H16" s="10"/>
      <c r="I16" s="10"/>
    </row>
    <row r="17" spans="1:9" ht="18" customHeight="1">
      <c r="A17" s="4" t="s">
        <v>236</v>
      </c>
      <c r="B17" s="9">
        <v>3060</v>
      </c>
      <c r="C17" s="114">
        <v>753.1</v>
      </c>
      <c r="D17" s="10"/>
      <c r="E17" s="10"/>
      <c r="F17" s="10"/>
      <c r="G17" s="10"/>
      <c r="H17" s="10"/>
      <c r="I17" s="10"/>
    </row>
    <row r="18" spans="1:9" ht="90">
      <c r="A18" s="4" t="s">
        <v>256</v>
      </c>
      <c r="B18" s="9" t="s">
        <v>238</v>
      </c>
      <c r="C18" s="114">
        <v>753.1</v>
      </c>
      <c r="D18" s="10"/>
      <c r="E18" s="10"/>
      <c r="F18" s="10"/>
      <c r="G18" s="10"/>
      <c r="H18" s="10"/>
      <c r="I18" s="10"/>
    </row>
    <row r="19" spans="1:9" ht="15" customHeight="1">
      <c r="A19" s="4" t="s">
        <v>237</v>
      </c>
      <c r="B19" s="9" t="s">
        <v>240</v>
      </c>
      <c r="C19" s="114">
        <v>5.8</v>
      </c>
      <c r="D19" s="10"/>
      <c r="E19" s="10"/>
      <c r="F19" s="10"/>
      <c r="G19" s="10"/>
      <c r="H19" s="10"/>
      <c r="I19" s="10"/>
    </row>
    <row r="20" spans="1:9" ht="75.75" customHeight="1">
      <c r="A20" s="4" t="s">
        <v>239</v>
      </c>
      <c r="B20" s="9" t="s">
        <v>255</v>
      </c>
      <c r="C20" s="10"/>
      <c r="D20" s="114">
        <v>100</v>
      </c>
      <c r="E20" s="114">
        <v>100</v>
      </c>
      <c r="F20" s="114">
        <v>25</v>
      </c>
      <c r="G20" s="114">
        <v>25</v>
      </c>
      <c r="H20" s="114">
        <v>25</v>
      </c>
      <c r="I20" s="114">
        <v>25</v>
      </c>
    </row>
    <row r="21" spans="1:9" ht="28.5">
      <c r="A21" s="8" t="s">
        <v>99</v>
      </c>
      <c r="B21" s="11">
        <v>3100</v>
      </c>
      <c r="C21" s="118">
        <f>SUM(C22:C38)</f>
        <v>1126.7</v>
      </c>
      <c r="D21" s="118">
        <f aca="true" t="shared" si="1" ref="D21:I21">SUM(D22:D39)</f>
        <v>1337.8</v>
      </c>
      <c r="E21" s="118">
        <f>SUM(E22:E39)+0.1</f>
        <v>1425</v>
      </c>
      <c r="F21" s="118">
        <f t="shared" si="1"/>
        <v>356.2</v>
      </c>
      <c r="G21" s="118">
        <f t="shared" si="1"/>
        <v>356.20000000000005</v>
      </c>
      <c r="H21" s="118">
        <f t="shared" si="1"/>
        <v>356.3</v>
      </c>
      <c r="I21" s="118">
        <f t="shared" si="1"/>
        <v>356.2</v>
      </c>
    </row>
    <row r="22" spans="1:9" ht="33.75" customHeight="1">
      <c r="A22" s="4" t="s">
        <v>100</v>
      </c>
      <c r="B22" s="9">
        <v>3110</v>
      </c>
      <c r="C22" s="114">
        <v>113.6</v>
      </c>
      <c r="D22" s="114">
        <v>150.2</v>
      </c>
      <c r="E22" s="114">
        <v>151.8</v>
      </c>
      <c r="F22" s="114">
        <v>37.9</v>
      </c>
      <c r="G22" s="114">
        <v>38</v>
      </c>
      <c r="H22" s="114">
        <v>38</v>
      </c>
      <c r="I22" s="114">
        <v>37.9</v>
      </c>
    </row>
    <row r="23" spans="1:9" ht="21.75" customHeight="1">
      <c r="A23" s="4" t="s">
        <v>101</v>
      </c>
      <c r="B23" s="9">
        <v>3120</v>
      </c>
      <c r="C23" s="114">
        <v>629.6</v>
      </c>
      <c r="D23" s="114">
        <v>717.6</v>
      </c>
      <c r="E23" s="114">
        <v>774.1</v>
      </c>
      <c r="F23" s="114">
        <v>193.6</v>
      </c>
      <c r="G23" s="114">
        <v>193.5</v>
      </c>
      <c r="H23" s="114">
        <v>193.5</v>
      </c>
      <c r="I23" s="114">
        <v>193.5</v>
      </c>
    </row>
    <row r="24" spans="1:9" ht="45">
      <c r="A24" s="4" t="s">
        <v>164</v>
      </c>
      <c r="B24" s="9">
        <v>3130</v>
      </c>
      <c r="C24" s="10"/>
      <c r="D24" s="10"/>
      <c r="E24" s="10"/>
      <c r="F24" s="10"/>
      <c r="G24" s="10"/>
      <c r="H24" s="10"/>
      <c r="I24" s="10"/>
    </row>
    <row r="25" spans="1:9" ht="45">
      <c r="A25" s="4" t="s">
        <v>102</v>
      </c>
      <c r="B25" s="9">
        <v>3140</v>
      </c>
      <c r="C25" s="10"/>
      <c r="D25" s="10"/>
      <c r="E25" s="10"/>
      <c r="F25" s="10"/>
      <c r="G25" s="10"/>
      <c r="H25" s="10"/>
      <c r="I25" s="10"/>
    </row>
    <row r="26" spans="1:9" ht="15" customHeight="1">
      <c r="A26" s="4" t="s">
        <v>122</v>
      </c>
      <c r="B26" s="5">
        <v>3141</v>
      </c>
      <c r="C26" s="10"/>
      <c r="D26" s="10"/>
      <c r="E26" s="10"/>
      <c r="F26" s="10"/>
      <c r="G26" s="10"/>
      <c r="H26" s="10"/>
      <c r="I26" s="10"/>
    </row>
    <row r="27" spans="1:9" ht="15">
      <c r="A27" s="4" t="s">
        <v>103</v>
      </c>
      <c r="B27" s="5">
        <v>3142</v>
      </c>
      <c r="C27" s="10"/>
      <c r="D27" s="10"/>
      <c r="E27" s="10"/>
      <c r="F27" s="10"/>
      <c r="G27" s="10"/>
      <c r="H27" s="10"/>
      <c r="I27" s="10"/>
    </row>
    <row r="28" spans="1:9" ht="15">
      <c r="A28" s="4" t="s">
        <v>77</v>
      </c>
      <c r="B28" s="5">
        <v>3143</v>
      </c>
      <c r="C28" s="114">
        <v>142.1</v>
      </c>
      <c r="D28" s="114">
        <v>160.5</v>
      </c>
      <c r="E28" s="114">
        <v>173.1</v>
      </c>
      <c r="F28" s="114">
        <v>43.2</v>
      </c>
      <c r="G28" s="114">
        <v>43.3</v>
      </c>
      <c r="H28" s="114">
        <v>43.3</v>
      </c>
      <c r="I28" s="114">
        <v>43.3</v>
      </c>
    </row>
    <row r="29" spans="1:9" ht="15">
      <c r="A29" s="4" t="s">
        <v>222</v>
      </c>
      <c r="B29" s="5" t="s">
        <v>226</v>
      </c>
      <c r="C29" s="114">
        <v>11.8</v>
      </c>
      <c r="D29" s="114">
        <v>13.4</v>
      </c>
      <c r="E29" s="114">
        <v>14.4</v>
      </c>
      <c r="F29" s="114">
        <v>3.6</v>
      </c>
      <c r="G29" s="114">
        <v>3.6</v>
      </c>
      <c r="H29" s="114">
        <v>3.6</v>
      </c>
      <c r="I29" s="114">
        <v>3.6</v>
      </c>
    </row>
    <row r="30" spans="1:9" ht="28.5" customHeight="1">
      <c r="A30" s="4" t="s">
        <v>104</v>
      </c>
      <c r="B30" s="5">
        <v>3144</v>
      </c>
      <c r="C30" s="10"/>
      <c r="D30" s="10"/>
      <c r="E30" s="10"/>
      <c r="F30" s="10"/>
      <c r="G30" s="10"/>
      <c r="H30" s="10"/>
      <c r="I30" s="10"/>
    </row>
    <row r="31" spans="1:9" ht="30" customHeight="1">
      <c r="A31" s="4" t="s">
        <v>165</v>
      </c>
      <c r="B31" s="5" t="s">
        <v>178</v>
      </c>
      <c r="C31" s="10"/>
      <c r="D31" s="10"/>
      <c r="E31" s="10"/>
      <c r="F31" s="10"/>
      <c r="G31" s="10"/>
      <c r="H31" s="10"/>
      <c r="I31" s="10"/>
    </row>
    <row r="32" spans="1:9" ht="30" customHeight="1">
      <c r="A32" s="4" t="s">
        <v>228</v>
      </c>
      <c r="B32" s="5" t="s">
        <v>227</v>
      </c>
      <c r="C32" s="114">
        <v>162.6</v>
      </c>
      <c r="D32" s="114">
        <v>196.1</v>
      </c>
      <c r="E32" s="114">
        <v>211.5</v>
      </c>
      <c r="F32" s="114">
        <v>52.9</v>
      </c>
      <c r="G32" s="114">
        <v>52.8</v>
      </c>
      <c r="H32" s="114">
        <v>52.9</v>
      </c>
      <c r="I32" s="114">
        <v>52.9</v>
      </c>
    </row>
    <row r="33" spans="1:9" ht="15">
      <c r="A33" s="4" t="s">
        <v>105</v>
      </c>
      <c r="B33" s="5">
        <v>3150</v>
      </c>
      <c r="C33" s="10"/>
      <c r="D33" s="10"/>
      <c r="E33" s="10"/>
      <c r="F33" s="10"/>
      <c r="G33" s="10"/>
      <c r="H33" s="10"/>
      <c r="I33" s="10"/>
    </row>
    <row r="34" spans="1:9" ht="89.25">
      <c r="A34" s="117" t="s">
        <v>232</v>
      </c>
      <c r="B34" s="5" t="s">
        <v>231</v>
      </c>
      <c r="C34" s="114">
        <v>61.2</v>
      </c>
      <c r="D34" s="10"/>
      <c r="E34" s="10"/>
      <c r="F34" s="10"/>
      <c r="G34" s="10"/>
      <c r="H34" s="10"/>
      <c r="I34" s="10"/>
    </row>
    <row r="35" spans="1:9" ht="11.25" customHeight="1">
      <c r="A35" s="4"/>
      <c r="B35" s="5"/>
      <c r="C35" s="10"/>
      <c r="D35" s="10"/>
      <c r="E35" s="10"/>
      <c r="F35" s="10"/>
      <c r="G35" s="10"/>
      <c r="H35" s="10"/>
      <c r="I35" s="10"/>
    </row>
    <row r="36" spans="1:9" ht="14.25" customHeight="1">
      <c r="A36" s="4" t="s">
        <v>106</v>
      </c>
      <c r="B36" s="9">
        <v>3160</v>
      </c>
      <c r="C36" s="10"/>
      <c r="D36" s="10"/>
      <c r="E36" s="10"/>
      <c r="F36" s="10"/>
      <c r="G36" s="10"/>
      <c r="H36" s="10"/>
      <c r="I36" s="10"/>
    </row>
    <row r="37" spans="1:9" ht="15">
      <c r="A37" s="4" t="s">
        <v>18</v>
      </c>
      <c r="B37" s="9">
        <v>3170</v>
      </c>
      <c r="C37" s="10"/>
      <c r="D37" s="10"/>
      <c r="E37" s="10"/>
      <c r="F37" s="10"/>
      <c r="G37" s="10"/>
      <c r="H37" s="10"/>
      <c r="I37" s="10"/>
    </row>
    <row r="38" spans="1:9" ht="15.75" customHeight="1">
      <c r="A38" s="4" t="s">
        <v>229</v>
      </c>
      <c r="B38" s="9" t="s">
        <v>230</v>
      </c>
      <c r="C38" s="114">
        <v>5.8</v>
      </c>
      <c r="D38" s="10"/>
      <c r="E38" s="10"/>
      <c r="F38" s="10"/>
      <c r="G38" s="10"/>
      <c r="H38" s="10"/>
      <c r="I38" s="10"/>
    </row>
    <row r="39" spans="1:9" ht="82.5" customHeight="1">
      <c r="A39" s="117" t="s">
        <v>242</v>
      </c>
      <c r="B39" s="9" t="s">
        <v>241</v>
      </c>
      <c r="C39" s="10"/>
      <c r="D39" s="114">
        <v>100</v>
      </c>
      <c r="E39" s="114">
        <v>100</v>
      </c>
      <c r="F39" s="114">
        <v>25</v>
      </c>
      <c r="G39" s="114">
        <v>25</v>
      </c>
      <c r="H39" s="114">
        <v>25</v>
      </c>
      <c r="I39" s="114">
        <v>25</v>
      </c>
    </row>
    <row r="40" spans="1:9" ht="28.5">
      <c r="A40" s="8" t="s">
        <v>107</v>
      </c>
      <c r="B40" s="11">
        <v>3195</v>
      </c>
      <c r="C40" s="24"/>
      <c r="D40" s="24"/>
      <c r="E40" s="24"/>
      <c r="F40" s="24"/>
      <c r="G40" s="24"/>
      <c r="H40" s="24"/>
      <c r="I40" s="24"/>
    </row>
    <row r="41" spans="1:9" ht="20.25" customHeight="1">
      <c r="A41" s="135" t="s">
        <v>108</v>
      </c>
      <c r="B41" s="154"/>
      <c r="C41" s="154"/>
      <c r="D41" s="154"/>
      <c r="E41" s="154"/>
      <c r="F41" s="154"/>
      <c r="G41" s="154"/>
      <c r="H41" s="154"/>
      <c r="I41" s="155"/>
    </row>
    <row r="42" spans="1:9" ht="29.25" customHeight="1">
      <c r="A42" s="36" t="s">
        <v>109</v>
      </c>
      <c r="B42" s="37">
        <v>3200</v>
      </c>
      <c r="C42" s="24"/>
      <c r="D42" s="24"/>
      <c r="E42" s="24"/>
      <c r="F42" s="24"/>
      <c r="G42" s="24"/>
      <c r="H42" s="24"/>
      <c r="I42" s="24"/>
    </row>
    <row r="43" spans="1:9" ht="30">
      <c r="A43" s="4" t="s">
        <v>110</v>
      </c>
      <c r="B43" s="5">
        <v>3210</v>
      </c>
      <c r="C43" s="10"/>
      <c r="D43" s="10"/>
      <c r="E43" s="10"/>
      <c r="F43" s="10"/>
      <c r="G43" s="10"/>
      <c r="H43" s="10"/>
      <c r="I43" s="10"/>
    </row>
    <row r="44" spans="1:9" ht="30">
      <c r="A44" s="4" t="s">
        <v>111</v>
      </c>
      <c r="B44" s="9">
        <v>3220</v>
      </c>
      <c r="C44" s="10"/>
      <c r="D44" s="10"/>
      <c r="E44" s="10"/>
      <c r="F44" s="10"/>
      <c r="G44" s="10"/>
      <c r="H44" s="10"/>
      <c r="I44" s="10"/>
    </row>
    <row r="45" spans="1:9" ht="18" customHeight="1">
      <c r="A45" s="4" t="s">
        <v>118</v>
      </c>
      <c r="B45" s="9">
        <v>3230</v>
      </c>
      <c r="C45" s="10"/>
      <c r="D45" s="10"/>
      <c r="E45" s="10"/>
      <c r="F45" s="10"/>
      <c r="G45" s="10"/>
      <c r="H45" s="10"/>
      <c r="I45" s="10"/>
    </row>
    <row r="46" spans="1:9" ht="15" customHeight="1" hidden="1">
      <c r="A46" s="4"/>
      <c r="B46" s="9"/>
      <c r="C46" s="10"/>
      <c r="D46" s="10"/>
      <c r="E46" s="10"/>
      <c r="F46" s="10"/>
      <c r="G46" s="10"/>
      <c r="H46" s="10"/>
      <c r="I46" s="10"/>
    </row>
    <row r="47" spans="1:9" ht="15" customHeight="1" hidden="1">
      <c r="A47" s="4"/>
      <c r="B47" s="9"/>
      <c r="C47" s="10"/>
      <c r="D47" s="10"/>
      <c r="E47" s="10"/>
      <c r="F47" s="10"/>
      <c r="G47" s="10"/>
      <c r="H47" s="10"/>
      <c r="I47" s="10"/>
    </row>
    <row r="48" spans="1:9" ht="28.5">
      <c r="A48" s="8" t="s">
        <v>112</v>
      </c>
      <c r="B48" s="11">
        <v>3255</v>
      </c>
      <c r="C48" s="24"/>
      <c r="D48" s="24"/>
      <c r="E48" s="24"/>
      <c r="F48" s="24"/>
      <c r="G48" s="24"/>
      <c r="H48" s="24"/>
      <c r="I48" s="24"/>
    </row>
    <row r="49" spans="1:9" ht="30">
      <c r="A49" s="4" t="s">
        <v>119</v>
      </c>
      <c r="B49" s="9">
        <v>3260</v>
      </c>
      <c r="C49" s="10"/>
      <c r="D49" s="10"/>
      <c r="E49" s="10"/>
      <c r="F49" s="10"/>
      <c r="G49" s="10"/>
      <c r="H49" s="10"/>
      <c r="I49" s="10"/>
    </row>
    <row r="50" spans="1:9" ht="15" customHeight="1" hidden="1">
      <c r="A50" s="4"/>
      <c r="B50" s="9"/>
      <c r="C50" s="10"/>
      <c r="D50" s="10"/>
      <c r="E50" s="10"/>
      <c r="F50" s="10"/>
      <c r="G50" s="10"/>
      <c r="H50" s="10"/>
      <c r="I50" s="10"/>
    </row>
    <row r="51" spans="1:9" ht="15" customHeight="1" hidden="1">
      <c r="A51" s="4"/>
      <c r="B51" s="9"/>
      <c r="C51" s="10"/>
      <c r="D51" s="10"/>
      <c r="E51" s="10"/>
      <c r="F51" s="10"/>
      <c r="G51" s="10"/>
      <c r="H51" s="10"/>
      <c r="I51" s="10"/>
    </row>
    <row r="52" spans="1:9" ht="30">
      <c r="A52" s="4" t="s">
        <v>120</v>
      </c>
      <c r="B52" s="9">
        <v>3265</v>
      </c>
      <c r="C52" s="10"/>
      <c r="D52" s="10"/>
      <c r="E52" s="10"/>
      <c r="F52" s="10"/>
      <c r="G52" s="10"/>
      <c r="H52" s="10"/>
      <c r="I52" s="10"/>
    </row>
    <row r="53" spans="1:9" ht="15" hidden="1">
      <c r="A53" s="4"/>
      <c r="B53" s="9"/>
      <c r="C53" s="10"/>
      <c r="D53" s="10"/>
      <c r="E53" s="10"/>
      <c r="F53" s="10"/>
      <c r="G53" s="10"/>
      <c r="H53" s="10"/>
      <c r="I53" s="10"/>
    </row>
    <row r="54" spans="1:9" ht="15" hidden="1">
      <c r="A54" s="4"/>
      <c r="B54" s="9"/>
      <c r="C54" s="10"/>
      <c r="D54" s="10"/>
      <c r="E54" s="10"/>
      <c r="F54" s="10"/>
      <c r="G54" s="10"/>
      <c r="H54" s="10"/>
      <c r="I54" s="10"/>
    </row>
    <row r="55" spans="1:9" ht="45">
      <c r="A55" s="4" t="s">
        <v>121</v>
      </c>
      <c r="B55" s="9">
        <v>3270</v>
      </c>
      <c r="C55" s="10"/>
      <c r="D55" s="10"/>
      <c r="E55" s="10"/>
      <c r="F55" s="10"/>
      <c r="G55" s="10"/>
      <c r="H55" s="10"/>
      <c r="I55" s="10"/>
    </row>
    <row r="56" spans="1:9" ht="15" hidden="1">
      <c r="A56" s="4"/>
      <c r="B56" s="9"/>
      <c r="C56" s="10"/>
      <c r="D56" s="10"/>
      <c r="E56" s="10"/>
      <c r="F56" s="10"/>
      <c r="G56" s="10"/>
      <c r="H56" s="10"/>
      <c r="I56" s="10"/>
    </row>
    <row r="57" spans="1:9" ht="15" hidden="1">
      <c r="A57" s="4"/>
      <c r="B57" s="9"/>
      <c r="C57" s="10"/>
      <c r="D57" s="10"/>
      <c r="E57" s="10"/>
      <c r="F57" s="10"/>
      <c r="G57" s="10"/>
      <c r="H57" s="10"/>
      <c r="I57" s="10"/>
    </row>
    <row r="58" spans="1:9" ht="15">
      <c r="A58" s="4" t="s">
        <v>18</v>
      </c>
      <c r="B58" s="9">
        <v>3280</v>
      </c>
      <c r="C58" s="10"/>
      <c r="D58" s="10"/>
      <c r="E58" s="10"/>
      <c r="F58" s="10"/>
      <c r="G58" s="10"/>
      <c r="H58" s="10"/>
      <c r="I58" s="10"/>
    </row>
    <row r="59" spans="1:9" ht="15" hidden="1">
      <c r="A59" s="90"/>
      <c r="B59" s="91"/>
      <c r="C59" s="10"/>
      <c r="D59" s="10"/>
      <c r="E59" s="10"/>
      <c r="F59" s="10"/>
      <c r="G59" s="10"/>
      <c r="H59" s="10"/>
      <c r="I59" s="10"/>
    </row>
    <row r="60" spans="1:9" ht="15" hidden="1">
      <c r="A60" s="90"/>
      <c r="B60" s="91"/>
      <c r="C60" s="10"/>
      <c r="D60" s="10"/>
      <c r="E60" s="10"/>
      <c r="F60" s="10"/>
      <c r="G60" s="10"/>
      <c r="H60" s="10"/>
      <c r="I60" s="10"/>
    </row>
    <row r="61" spans="1:9" ht="28.5">
      <c r="A61" s="38" t="s">
        <v>113</v>
      </c>
      <c r="B61" s="39">
        <v>3295</v>
      </c>
      <c r="C61" s="24"/>
      <c r="D61" s="24"/>
      <c r="E61" s="24"/>
      <c r="F61" s="24"/>
      <c r="G61" s="24"/>
      <c r="H61" s="24"/>
      <c r="I61" s="24"/>
    </row>
    <row r="62" spans="1:9" ht="14.25">
      <c r="A62" s="8" t="s">
        <v>114</v>
      </c>
      <c r="B62" s="11">
        <v>3400</v>
      </c>
      <c r="C62" s="24"/>
      <c r="D62" s="24"/>
      <c r="E62" s="24"/>
      <c r="F62" s="24"/>
      <c r="G62" s="24"/>
      <c r="H62" s="24"/>
      <c r="I62" s="24"/>
    </row>
    <row r="63" spans="1:9" ht="30">
      <c r="A63" s="4" t="s">
        <v>115</v>
      </c>
      <c r="B63" s="9">
        <v>3405</v>
      </c>
      <c r="C63" s="114">
        <v>251.9</v>
      </c>
      <c r="D63" s="114">
        <v>1005</v>
      </c>
      <c r="E63" s="114">
        <v>1005</v>
      </c>
      <c r="F63" s="10"/>
      <c r="G63" s="10"/>
      <c r="H63" s="10"/>
      <c r="I63" s="10"/>
    </row>
    <row r="64" spans="1:9" ht="15">
      <c r="A64" s="4" t="s">
        <v>116</v>
      </c>
      <c r="B64" s="9">
        <v>3415</v>
      </c>
      <c r="C64" s="10">
        <v>1005</v>
      </c>
      <c r="D64" s="114">
        <v>1005</v>
      </c>
      <c r="E64" s="114">
        <v>1005</v>
      </c>
      <c r="F64" s="10"/>
      <c r="G64" s="10"/>
      <c r="H64" s="10"/>
      <c r="I64" s="10"/>
    </row>
    <row r="65" spans="1:9" ht="15">
      <c r="A65" s="40"/>
      <c r="B65" s="41"/>
      <c r="C65" s="42"/>
      <c r="D65" s="43"/>
      <c r="E65" s="44"/>
      <c r="F65" s="43"/>
      <c r="G65" s="43"/>
      <c r="H65" s="43"/>
      <c r="I65" s="43"/>
    </row>
    <row r="66" spans="1:9" s="2" customFormat="1" ht="15">
      <c r="A66" s="121" t="s">
        <v>264</v>
      </c>
      <c r="B66" s="29"/>
      <c r="C66" s="148" t="s">
        <v>89</v>
      </c>
      <c r="D66" s="149"/>
      <c r="E66" s="149"/>
      <c r="F66" s="30"/>
      <c r="G66" s="150" t="s">
        <v>263</v>
      </c>
      <c r="H66" s="150"/>
      <c r="I66" s="150"/>
    </row>
    <row r="67" spans="1:9" s="2" customFormat="1" ht="15">
      <c r="A67" s="32" t="s">
        <v>266</v>
      </c>
      <c r="B67" s="31"/>
      <c r="C67" s="151" t="s">
        <v>91</v>
      </c>
      <c r="D67" s="151"/>
      <c r="E67" s="151"/>
      <c r="F67" s="33"/>
      <c r="G67" s="33" t="s">
        <v>90</v>
      </c>
      <c r="H67" s="16"/>
      <c r="I67" s="34"/>
    </row>
    <row r="68" spans="1:9" ht="14.25">
      <c r="A68" s="80"/>
      <c r="B68" s="80"/>
      <c r="C68" s="80"/>
      <c r="D68" s="80"/>
      <c r="E68" s="80"/>
      <c r="F68" s="80"/>
      <c r="G68" s="80"/>
      <c r="H68" s="80"/>
      <c r="I68" s="80"/>
    </row>
    <row r="69" spans="1:9" ht="14.25">
      <c r="A69" s="80"/>
      <c r="B69" s="80"/>
      <c r="C69" s="80"/>
      <c r="D69" s="80"/>
      <c r="E69" s="80"/>
      <c r="F69" s="80"/>
      <c r="G69" s="80"/>
      <c r="H69" s="80"/>
      <c r="I69" s="80"/>
    </row>
    <row r="70" spans="1:9" ht="14.25">
      <c r="A70" s="80"/>
      <c r="B70" s="80"/>
      <c r="C70" s="80"/>
      <c r="D70" s="80"/>
      <c r="E70" s="80"/>
      <c r="F70" s="80"/>
      <c r="G70" s="80"/>
      <c r="H70" s="80"/>
      <c r="I70" s="80"/>
    </row>
    <row r="71" spans="1:9" ht="14.25">
      <c r="A71" s="80"/>
      <c r="B71" s="80"/>
      <c r="C71" s="80"/>
      <c r="D71" s="80"/>
      <c r="E71" s="80"/>
      <c r="F71" s="80"/>
      <c r="G71" s="80"/>
      <c r="H71" s="80"/>
      <c r="I71" s="80"/>
    </row>
    <row r="72" spans="1:9" ht="14.25">
      <c r="A72" s="80"/>
      <c r="B72" s="80"/>
      <c r="C72" s="80"/>
      <c r="D72" s="80"/>
      <c r="E72" s="80"/>
      <c r="F72" s="80"/>
      <c r="G72" s="80"/>
      <c r="H72" s="80"/>
      <c r="I72" s="80"/>
    </row>
    <row r="73" spans="1:9" ht="14.25">
      <c r="A73" s="80"/>
      <c r="B73" s="80"/>
      <c r="C73" s="80"/>
      <c r="D73" s="80"/>
      <c r="E73" s="80"/>
      <c r="F73" s="80"/>
      <c r="G73" s="80"/>
      <c r="H73" s="80"/>
      <c r="I73" s="80"/>
    </row>
    <row r="74" spans="1:9" ht="14.25">
      <c r="A74" s="80"/>
      <c r="B74" s="80"/>
      <c r="C74" s="80"/>
      <c r="D74" s="80"/>
      <c r="E74" s="80"/>
      <c r="F74" s="80"/>
      <c r="G74" s="80"/>
      <c r="H74" s="80"/>
      <c r="I74" s="80"/>
    </row>
    <row r="75" spans="1:9" ht="14.25">
      <c r="A75" s="80"/>
      <c r="B75" s="80"/>
      <c r="C75" s="80"/>
      <c r="D75" s="80"/>
      <c r="E75" s="80"/>
      <c r="F75" s="80"/>
      <c r="G75" s="80"/>
      <c r="H75" s="80"/>
      <c r="I75" s="80"/>
    </row>
    <row r="76" spans="1:9" ht="14.25">
      <c r="A76" s="80"/>
      <c r="B76" s="80"/>
      <c r="C76" s="80"/>
      <c r="D76" s="80"/>
      <c r="E76" s="80"/>
      <c r="F76" s="80"/>
      <c r="G76" s="80"/>
      <c r="H76" s="80"/>
      <c r="I76" s="80"/>
    </row>
    <row r="77" spans="1:9" ht="14.25">
      <c r="A77" s="80"/>
      <c r="B77" s="80"/>
      <c r="C77" s="80"/>
      <c r="D77" s="80"/>
      <c r="E77" s="80"/>
      <c r="F77" s="80"/>
      <c r="G77" s="80"/>
      <c r="H77" s="80"/>
      <c r="I77" s="80"/>
    </row>
    <row r="78" spans="1:9" ht="14.25">
      <c r="A78" s="80"/>
      <c r="B78" s="80"/>
      <c r="C78" s="80"/>
      <c r="D78" s="80"/>
      <c r="E78" s="80"/>
      <c r="F78" s="80"/>
      <c r="G78" s="80"/>
      <c r="H78" s="80"/>
      <c r="I78" s="80"/>
    </row>
  </sheetData>
  <sheetProtection/>
  <mergeCells count="13">
    <mergeCell ref="C66:E66"/>
    <mergeCell ref="G66:I66"/>
    <mergeCell ref="C67:E67"/>
    <mergeCell ref="A2:I2"/>
    <mergeCell ref="E4:E5"/>
    <mergeCell ref="F4:I4"/>
    <mergeCell ref="A4:A5"/>
    <mergeCell ref="B4:B5"/>
    <mergeCell ref="C4:C5"/>
    <mergeCell ref="D4:D5"/>
    <mergeCell ref="A7:I7"/>
    <mergeCell ref="A41:I41"/>
    <mergeCell ref="G1:I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8.421875" style="16" customWidth="1"/>
    <col min="2" max="2" width="6.421875" style="16" customWidth="1"/>
    <col min="3" max="5" width="9.140625" style="16" customWidth="1"/>
    <col min="6" max="9" width="6.140625" style="16" customWidth="1"/>
    <col min="10" max="16384" width="9.140625" style="16" customWidth="1"/>
  </cols>
  <sheetData>
    <row r="1" spans="7:9" ht="15.75">
      <c r="G1" s="128" t="s">
        <v>167</v>
      </c>
      <c r="H1" s="128"/>
      <c r="I1" s="128"/>
    </row>
    <row r="2" spans="1:9" ht="15.75">
      <c r="A2" s="156" t="s">
        <v>125</v>
      </c>
      <c r="B2" s="156"/>
      <c r="C2" s="156"/>
      <c r="D2" s="156"/>
      <c r="E2" s="156"/>
      <c r="F2" s="156"/>
      <c r="G2" s="156"/>
      <c r="H2" s="156"/>
      <c r="I2" s="156"/>
    </row>
    <row r="3" spans="1:9" ht="15">
      <c r="A3" s="31"/>
      <c r="B3" s="31"/>
      <c r="C3" s="31"/>
      <c r="D3" s="31"/>
      <c r="E3" s="31"/>
      <c r="F3" s="31"/>
      <c r="G3" s="31"/>
      <c r="H3" s="31"/>
      <c r="I3" s="31"/>
    </row>
    <row r="4" spans="1:9" ht="60" customHeight="1">
      <c r="A4" s="164" t="s">
        <v>1</v>
      </c>
      <c r="B4" s="159" t="s">
        <v>2</v>
      </c>
      <c r="C4" s="159" t="s">
        <v>233</v>
      </c>
      <c r="D4" s="159" t="s">
        <v>234</v>
      </c>
      <c r="E4" s="159" t="s">
        <v>247</v>
      </c>
      <c r="F4" s="161" t="s">
        <v>3</v>
      </c>
      <c r="G4" s="162"/>
      <c r="H4" s="162"/>
      <c r="I4" s="163"/>
    </row>
    <row r="5" spans="1:9" ht="29.25" customHeight="1">
      <c r="A5" s="165"/>
      <c r="B5" s="160"/>
      <c r="C5" s="160"/>
      <c r="D5" s="160"/>
      <c r="E5" s="160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ht="42.75">
      <c r="A7" s="8" t="s">
        <v>126</v>
      </c>
      <c r="B7" s="46">
        <v>4000</v>
      </c>
      <c r="C7" s="24" t="s">
        <v>257</v>
      </c>
      <c r="D7" s="24" t="s">
        <v>257</v>
      </c>
      <c r="E7" s="24" t="s">
        <v>257</v>
      </c>
      <c r="F7" s="24" t="s">
        <v>257</v>
      </c>
      <c r="G7" s="24" t="s">
        <v>257</v>
      </c>
      <c r="H7" s="24" t="s">
        <v>257</v>
      </c>
      <c r="I7" s="24" t="s">
        <v>257</v>
      </c>
    </row>
    <row r="8" spans="1:9" ht="15">
      <c r="A8" s="4" t="s">
        <v>127</v>
      </c>
      <c r="B8" s="47" t="s">
        <v>128</v>
      </c>
      <c r="C8" s="24" t="s">
        <v>257</v>
      </c>
      <c r="D8" s="24" t="s">
        <v>257</v>
      </c>
      <c r="E8" s="24" t="s">
        <v>257</v>
      </c>
      <c r="F8" s="24" t="s">
        <v>257</v>
      </c>
      <c r="G8" s="24" t="s">
        <v>257</v>
      </c>
      <c r="H8" s="24" t="s">
        <v>257</v>
      </c>
      <c r="I8" s="24" t="s">
        <v>257</v>
      </c>
    </row>
    <row r="9" spans="1:9" ht="30">
      <c r="A9" s="4" t="s">
        <v>129</v>
      </c>
      <c r="B9" s="46">
        <v>4020</v>
      </c>
      <c r="C9" s="24" t="s">
        <v>257</v>
      </c>
      <c r="D9" s="24" t="s">
        <v>257</v>
      </c>
      <c r="E9" s="24" t="s">
        <v>257</v>
      </c>
      <c r="F9" s="24" t="s">
        <v>257</v>
      </c>
      <c r="G9" s="24" t="s">
        <v>257</v>
      </c>
      <c r="H9" s="24" t="s">
        <v>257</v>
      </c>
      <c r="I9" s="24" t="s">
        <v>257</v>
      </c>
    </row>
    <row r="10" spans="1:9" ht="45">
      <c r="A10" s="4" t="s">
        <v>130</v>
      </c>
      <c r="B10" s="47">
        <v>4030</v>
      </c>
      <c r="C10" s="24" t="s">
        <v>257</v>
      </c>
      <c r="D10" s="24" t="s">
        <v>257</v>
      </c>
      <c r="E10" s="24" t="s">
        <v>257</v>
      </c>
      <c r="F10" s="24" t="s">
        <v>257</v>
      </c>
      <c r="G10" s="24" t="s">
        <v>257</v>
      </c>
      <c r="H10" s="24" t="s">
        <v>257</v>
      </c>
      <c r="I10" s="24" t="s">
        <v>257</v>
      </c>
    </row>
    <row r="11" spans="1:9" ht="30">
      <c r="A11" s="4" t="s">
        <v>131</v>
      </c>
      <c r="B11" s="46">
        <v>4040</v>
      </c>
      <c r="C11" s="24" t="s">
        <v>257</v>
      </c>
      <c r="D11" s="24" t="s">
        <v>257</v>
      </c>
      <c r="E11" s="24" t="s">
        <v>257</v>
      </c>
      <c r="F11" s="24" t="s">
        <v>257</v>
      </c>
      <c r="G11" s="24" t="s">
        <v>257</v>
      </c>
      <c r="H11" s="24" t="s">
        <v>257</v>
      </c>
      <c r="I11" s="24" t="s">
        <v>257</v>
      </c>
    </row>
    <row r="12" spans="1:9" ht="60">
      <c r="A12" s="4" t="s">
        <v>132</v>
      </c>
      <c r="B12" s="47">
        <v>4050</v>
      </c>
      <c r="C12" s="24" t="s">
        <v>257</v>
      </c>
      <c r="D12" s="24" t="s">
        <v>257</v>
      </c>
      <c r="E12" s="24" t="s">
        <v>257</v>
      </c>
      <c r="F12" s="24" t="s">
        <v>257</v>
      </c>
      <c r="G12" s="24" t="s">
        <v>257</v>
      </c>
      <c r="H12" s="24" t="s">
        <v>257</v>
      </c>
      <c r="I12" s="24" t="s">
        <v>257</v>
      </c>
    </row>
    <row r="13" spans="1:9" ht="15">
      <c r="A13" s="4" t="s">
        <v>133</v>
      </c>
      <c r="B13" s="48">
        <v>4060</v>
      </c>
      <c r="C13" s="125">
        <f>-E14</f>
        <v>0</v>
      </c>
      <c r="D13" s="125" t="s">
        <v>257</v>
      </c>
      <c r="E13" s="125" t="s">
        <v>257</v>
      </c>
      <c r="F13" s="125" t="s">
        <v>257</v>
      </c>
      <c r="G13" s="125" t="s">
        <v>257</v>
      </c>
      <c r="H13" s="125" t="s">
        <v>257</v>
      </c>
      <c r="I13" s="125" t="s">
        <v>257</v>
      </c>
    </row>
    <row r="17" spans="1:9" s="2" customFormat="1" ht="15">
      <c r="A17" s="121" t="s">
        <v>264</v>
      </c>
      <c r="B17" s="29"/>
      <c r="C17" s="148" t="s">
        <v>89</v>
      </c>
      <c r="D17" s="149"/>
      <c r="E17" s="149"/>
      <c r="F17" s="30"/>
      <c r="G17" s="150" t="s">
        <v>263</v>
      </c>
      <c r="H17" s="150"/>
      <c r="I17" s="150"/>
    </row>
    <row r="18" spans="1:9" s="2" customFormat="1" ht="15">
      <c r="A18" s="32" t="s">
        <v>266</v>
      </c>
      <c r="B18" s="31"/>
      <c r="C18" s="151" t="s">
        <v>91</v>
      </c>
      <c r="D18" s="151"/>
      <c r="E18" s="151"/>
      <c r="F18" s="33"/>
      <c r="G18" s="33" t="s">
        <v>90</v>
      </c>
      <c r="H18" s="16"/>
      <c r="I18" s="34"/>
    </row>
  </sheetData>
  <sheetProtection/>
  <mergeCells count="11">
    <mergeCell ref="C18:E18"/>
    <mergeCell ref="F4:I4"/>
    <mergeCell ref="A2:I2"/>
    <mergeCell ref="A4:A5"/>
    <mergeCell ref="B4:B5"/>
    <mergeCell ref="C4:C5"/>
    <mergeCell ref="D4:D5"/>
    <mergeCell ref="E4:E5"/>
    <mergeCell ref="G1:I1"/>
    <mergeCell ref="C17:E17"/>
    <mergeCell ref="G17:I1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38.28125" style="0" customWidth="1"/>
    <col min="2" max="2" width="6.28125" style="101" customWidth="1"/>
    <col min="3" max="5" width="14.00390625" style="0" customWidth="1"/>
  </cols>
  <sheetData>
    <row r="1" spans="1:5" ht="15.75">
      <c r="A1" s="79"/>
      <c r="B1" s="79"/>
      <c r="C1" s="79"/>
      <c r="E1" s="76" t="s">
        <v>168</v>
      </c>
    </row>
    <row r="2" spans="1:5" ht="15.75">
      <c r="A2" s="156" t="s">
        <v>169</v>
      </c>
      <c r="B2" s="156"/>
      <c r="C2" s="156"/>
      <c r="D2" s="156"/>
      <c r="E2" s="156"/>
    </row>
    <row r="3" spans="1:5" ht="15.75">
      <c r="A3" s="50"/>
      <c r="B3" s="99"/>
      <c r="C3" s="50"/>
      <c r="D3" s="50"/>
      <c r="E3" s="50"/>
    </row>
    <row r="4" spans="1:5" ht="68.25" customHeight="1">
      <c r="A4" s="49" t="s">
        <v>1</v>
      </c>
      <c r="B4" s="6" t="s">
        <v>2</v>
      </c>
      <c r="C4" s="6" t="s">
        <v>233</v>
      </c>
      <c r="D4" s="6" t="s">
        <v>249</v>
      </c>
      <c r="E4" s="6" t="s">
        <v>248</v>
      </c>
    </row>
    <row r="5" spans="1:5" ht="12.75" customHeight="1">
      <c r="A5" s="51">
        <v>1</v>
      </c>
      <c r="B5" s="52">
        <v>2</v>
      </c>
      <c r="C5" s="52">
        <v>3</v>
      </c>
      <c r="D5" s="52">
        <v>4</v>
      </c>
      <c r="E5" s="52">
        <v>5</v>
      </c>
    </row>
    <row r="6" spans="1:5" ht="75" customHeight="1">
      <c r="A6" s="87" t="s">
        <v>170</v>
      </c>
      <c r="B6" s="88">
        <v>5010</v>
      </c>
      <c r="C6" s="83">
        <f>SUM(C7:C9)</f>
        <v>5</v>
      </c>
      <c r="D6" s="84">
        <f>SUM(D7:D9)</f>
        <v>5</v>
      </c>
      <c r="E6" s="83">
        <f>SUM(E7:E9)</f>
        <v>5</v>
      </c>
    </row>
    <row r="7" spans="1:5" ht="15" customHeight="1">
      <c r="A7" s="88" t="s">
        <v>134</v>
      </c>
      <c r="B7" s="88">
        <v>5011</v>
      </c>
      <c r="C7" s="54">
        <v>1</v>
      </c>
      <c r="D7" s="55">
        <v>1</v>
      </c>
      <c r="E7" s="54">
        <v>1</v>
      </c>
    </row>
    <row r="8" spans="1:5" ht="30" customHeight="1">
      <c r="A8" s="88" t="s">
        <v>135</v>
      </c>
      <c r="B8" s="88">
        <v>5012</v>
      </c>
      <c r="C8" s="54">
        <v>1</v>
      </c>
      <c r="D8" s="55">
        <v>1</v>
      </c>
      <c r="E8" s="54">
        <v>1</v>
      </c>
    </row>
    <row r="9" spans="1:5" ht="15" customHeight="1">
      <c r="A9" s="88" t="s">
        <v>136</v>
      </c>
      <c r="B9" s="88">
        <v>5013</v>
      </c>
      <c r="C9" s="54">
        <v>3</v>
      </c>
      <c r="D9" s="55">
        <v>3</v>
      </c>
      <c r="E9" s="54">
        <v>3</v>
      </c>
    </row>
    <row r="10" spans="1:5" ht="29.25" customHeight="1">
      <c r="A10" s="87" t="s">
        <v>137</v>
      </c>
      <c r="B10" s="88">
        <v>5020</v>
      </c>
      <c r="C10" s="81">
        <f>SUM(C11:C13)</f>
        <v>783.5</v>
      </c>
      <c r="D10" s="53">
        <f>SUM(D11:D13)</f>
        <v>891.5</v>
      </c>
      <c r="E10" s="81">
        <f>SUM(E11:E13)</f>
        <v>961.5999999999999</v>
      </c>
    </row>
    <row r="11" spans="1:5" ht="15" customHeight="1">
      <c r="A11" s="88" t="s">
        <v>134</v>
      </c>
      <c r="B11" s="88">
        <v>5021</v>
      </c>
      <c r="C11" s="82">
        <v>279.4</v>
      </c>
      <c r="D11" s="56">
        <v>286</v>
      </c>
      <c r="E11" s="82">
        <v>350</v>
      </c>
    </row>
    <row r="12" spans="1:5" ht="30" customHeight="1">
      <c r="A12" s="88" t="s">
        <v>135</v>
      </c>
      <c r="B12" s="88">
        <v>5022</v>
      </c>
      <c r="C12" s="82">
        <v>184.7</v>
      </c>
      <c r="D12" s="56">
        <v>169.8</v>
      </c>
      <c r="E12" s="82">
        <v>169.4</v>
      </c>
    </row>
    <row r="13" spans="1:5" ht="15" customHeight="1">
      <c r="A13" s="88" t="s">
        <v>136</v>
      </c>
      <c r="B13" s="88">
        <v>5023</v>
      </c>
      <c r="C13" s="82">
        <v>319.4</v>
      </c>
      <c r="D13" s="55">
        <v>435.7</v>
      </c>
      <c r="E13" s="82">
        <v>442.2</v>
      </c>
    </row>
    <row r="14" spans="1:5" ht="45" customHeight="1">
      <c r="A14" s="87" t="s">
        <v>166</v>
      </c>
      <c r="B14" s="88">
        <v>5030</v>
      </c>
      <c r="C14" s="81">
        <f>C10/C6/12*1000</f>
        <v>13058.333333333332</v>
      </c>
      <c r="D14" s="81">
        <f>D10/D6/12*1000</f>
        <v>14858.333333333334</v>
      </c>
      <c r="E14" s="81">
        <f>E10/E6/12*1000</f>
        <v>16026.666666666668</v>
      </c>
    </row>
    <row r="15" spans="1:5" ht="15" customHeight="1">
      <c r="A15" s="88" t="s">
        <v>134</v>
      </c>
      <c r="B15" s="88">
        <v>5031</v>
      </c>
      <c r="C15" s="82">
        <f aca="true" t="shared" si="0" ref="C15:D17">C11/C7/12*1000</f>
        <v>23283.333333333332</v>
      </c>
      <c r="D15" s="56">
        <f>D11/D7/12*1000</f>
        <v>23833.333333333332</v>
      </c>
      <c r="E15" s="82">
        <f>E11/E7/12*1000</f>
        <v>29166.666666666668</v>
      </c>
    </row>
    <row r="16" spans="1:5" ht="30" customHeight="1">
      <c r="A16" s="88" t="s">
        <v>135</v>
      </c>
      <c r="B16" s="88">
        <v>5032</v>
      </c>
      <c r="C16" s="82">
        <f t="shared" si="0"/>
        <v>15391.666666666666</v>
      </c>
      <c r="D16" s="56">
        <f t="shared" si="0"/>
        <v>14150</v>
      </c>
      <c r="E16" s="82">
        <f>E12/E8/12*1000</f>
        <v>14116.666666666668</v>
      </c>
    </row>
    <row r="17" spans="1:5" ht="15" customHeight="1">
      <c r="A17" s="88" t="s">
        <v>136</v>
      </c>
      <c r="B17" s="88">
        <v>5033</v>
      </c>
      <c r="C17" s="82">
        <f t="shared" si="0"/>
        <v>8872.222222222223</v>
      </c>
      <c r="D17" s="56">
        <f t="shared" si="0"/>
        <v>12102.777777777776</v>
      </c>
      <c r="E17" s="82">
        <f>E13/E9/12*1000</f>
        <v>12283.333333333334</v>
      </c>
    </row>
    <row r="18" spans="1:5" ht="30" customHeight="1">
      <c r="A18" s="87" t="s">
        <v>138</v>
      </c>
      <c r="B18" s="88">
        <v>5040</v>
      </c>
      <c r="C18" s="81">
        <f>SUM(C19:C21)</f>
        <v>946.1</v>
      </c>
      <c r="D18" s="81">
        <f>SUM(D19:D21)-0.1</f>
        <v>1087.6</v>
      </c>
      <c r="E18" s="81">
        <f>SUM(E19:E21)</f>
        <v>1173.2</v>
      </c>
    </row>
    <row r="19" spans="1:5" ht="15" customHeight="1">
      <c r="A19" s="88" t="s">
        <v>134</v>
      </c>
      <c r="B19" s="88">
        <v>5041</v>
      </c>
      <c r="C19" s="82">
        <v>340.9</v>
      </c>
      <c r="D19" s="56">
        <v>348.9</v>
      </c>
      <c r="E19" s="82">
        <v>427</v>
      </c>
    </row>
    <row r="20" spans="1:5" ht="30" customHeight="1">
      <c r="A20" s="88" t="s">
        <v>135</v>
      </c>
      <c r="B20" s="88">
        <v>5042</v>
      </c>
      <c r="C20" s="82">
        <v>225.3</v>
      </c>
      <c r="D20" s="56">
        <v>207.2</v>
      </c>
      <c r="E20" s="82">
        <v>206.7</v>
      </c>
    </row>
    <row r="21" spans="1:5" ht="15" customHeight="1">
      <c r="A21" s="88" t="s">
        <v>136</v>
      </c>
      <c r="B21" s="88">
        <v>5043</v>
      </c>
      <c r="C21" s="82">
        <v>379.9</v>
      </c>
      <c r="D21" s="56">
        <v>531.6</v>
      </c>
      <c r="E21" s="82">
        <v>539.5</v>
      </c>
    </row>
    <row r="22" spans="1:5" ht="45" customHeight="1">
      <c r="A22" s="87" t="s">
        <v>139</v>
      </c>
      <c r="B22" s="88">
        <v>5050</v>
      </c>
      <c r="C22" s="81">
        <f>C18/12/C6*1000+0.1</f>
        <v>15768.433333333334</v>
      </c>
      <c r="D22" s="81">
        <f aca="true" t="shared" si="1" ref="D22:E25">D18/12/D6*1000</f>
        <v>18126.666666666664</v>
      </c>
      <c r="E22" s="81">
        <f t="shared" si="1"/>
        <v>19553.333333333336</v>
      </c>
    </row>
    <row r="23" spans="1:5" ht="15" customHeight="1">
      <c r="A23" s="88" t="s">
        <v>134</v>
      </c>
      <c r="B23" s="88">
        <v>5051</v>
      </c>
      <c r="C23" s="82">
        <f>C19/12/C7*1000-2.6</f>
        <v>28405.733333333334</v>
      </c>
      <c r="D23" s="56">
        <f t="shared" si="1"/>
        <v>29075</v>
      </c>
      <c r="E23" s="82">
        <f t="shared" si="1"/>
        <v>35583.333333333336</v>
      </c>
    </row>
    <row r="24" spans="1:5" ht="30" customHeight="1">
      <c r="A24" s="88" t="s">
        <v>135</v>
      </c>
      <c r="B24" s="88">
        <v>5052</v>
      </c>
      <c r="C24" s="82">
        <f>C20/12/C8*1000+2.8</f>
        <v>18777.800000000003</v>
      </c>
      <c r="D24" s="56">
        <f t="shared" si="1"/>
        <v>17266.666666666664</v>
      </c>
      <c r="E24" s="82">
        <f t="shared" si="1"/>
        <v>17224.999999999996</v>
      </c>
    </row>
    <row r="25" spans="1:5" ht="15" customHeight="1">
      <c r="A25" s="88" t="s">
        <v>136</v>
      </c>
      <c r="B25" s="88">
        <v>5053</v>
      </c>
      <c r="C25" s="82">
        <f>C21/12/C9*1000</f>
        <v>10552.777777777777</v>
      </c>
      <c r="D25" s="56">
        <f t="shared" si="1"/>
        <v>14766.666666666668</v>
      </c>
      <c r="E25" s="82">
        <f t="shared" si="1"/>
        <v>14986.111111111113</v>
      </c>
    </row>
    <row r="30" spans="1:7" ht="15" customHeight="1">
      <c r="A30" s="121" t="s">
        <v>264</v>
      </c>
      <c r="B30" s="100"/>
      <c r="C30" s="77" t="s">
        <v>123</v>
      </c>
      <c r="D30" s="168" t="s">
        <v>263</v>
      </c>
      <c r="E30" s="167"/>
      <c r="F30" s="31"/>
      <c r="G30" s="31"/>
    </row>
    <row r="31" spans="1:7" ht="15">
      <c r="A31" s="32" t="s">
        <v>266</v>
      </c>
      <c r="B31" s="32"/>
      <c r="C31" s="78" t="s">
        <v>117</v>
      </c>
      <c r="D31" s="166" t="s">
        <v>124</v>
      </c>
      <c r="E31" s="167"/>
      <c r="F31" s="34"/>
      <c r="G31" s="34"/>
    </row>
  </sheetData>
  <sheetProtection/>
  <mergeCells count="3">
    <mergeCell ref="A2:E2"/>
    <mergeCell ref="D31:E31"/>
    <mergeCell ref="D30:E3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20" zoomScaleNormal="120" zoomScalePageLayoutView="0" workbookViewId="0" topLeftCell="A1">
      <selection activeCell="F8" sqref="F8"/>
    </sheetView>
  </sheetViews>
  <sheetFormatPr defaultColWidth="9.140625" defaultRowHeight="12.75"/>
  <cols>
    <col min="1" max="1" width="27.140625" style="0" customWidth="1"/>
    <col min="2" max="2" width="6.7109375" style="0" customWidth="1"/>
    <col min="4" max="4" width="11.00390625" style="0" customWidth="1"/>
    <col min="6" max="6" width="8.57421875" style="0" customWidth="1"/>
    <col min="7" max="9" width="6.28125" style="0" customWidth="1"/>
  </cols>
  <sheetData>
    <row r="1" spans="1:9" s="2" customFormat="1" ht="15.75">
      <c r="A1" s="108"/>
      <c r="B1" s="109"/>
      <c r="C1" s="109"/>
      <c r="D1" s="109"/>
      <c r="E1" s="109"/>
      <c r="F1" s="109"/>
      <c r="G1" s="109"/>
      <c r="H1" s="175" t="s">
        <v>183</v>
      </c>
      <c r="I1" s="175"/>
    </row>
    <row r="2" spans="1:9" s="2" customFormat="1" ht="36" customHeight="1">
      <c r="A2" s="176" t="s">
        <v>184</v>
      </c>
      <c r="B2" s="176"/>
      <c r="C2" s="176"/>
      <c r="D2" s="176"/>
      <c r="E2" s="176"/>
      <c r="F2" s="176"/>
      <c r="G2" s="176"/>
      <c r="H2" s="176"/>
      <c r="I2" s="176"/>
    </row>
    <row r="3" spans="1:9" s="2" customFormat="1" ht="7.5" customHeight="1">
      <c r="A3" s="1"/>
      <c r="B3" s="3"/>
      <c r="C3" s="1"/>
      <c r="D3" s="1"/>
      <c r="E3" s="3"/>
      <c r="F3" s="1"/>
      <c r="G3" s="1"/>
      <c r="H3" s="1"/>
      <c r="I3" s="1"/>
    </row>
    <row r="4" spans="1:9" s="2" customFormat="1" ht="15">
      <c r="A4" s="130" t="s">
        <v>1</v>
      </c>
      <c r="B4" s="147" t="s">
        <v>2</v>
      </c>
      <c r="C4" s="147" t="s">
        <v>233</v>
      </c>
      <c r="D4" s="147" t="s">
        <v>234</v>
      </c>
      <c r="E4" s="147" t="s">
        <v>247</v>
      </c>
      <c r="F4" s="147" t="s">
        <v>3</v>
      </c>
      <c r="G4" s="147"/>
      <c r="H4" s="147"/>
      <c r="I4" s="147"/>
    </row>
    <row r="5" spans="1:9" s="2" customFormat="1" ht="75.75" customHeight="1">
      <c r="A5" s="130"/>
      <c r="B5" s="147"/>
      <c r="C5" s="147"/>
      <c r="D5" s="147"/>
      <c r="E5" s="147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s="2" customFormat="1" ht="15">
      <c r="A7" s="169" t="s">
        <v>181</v>
      </c>
      <c r="B7" s="170"/>
      <c r="C7" s="170"/>
      <c r="D7" s="170"/>
      <c r="E7" s="170"/>
      <c r="F7" s="170"/>
      <c r="G7" s="170"/>
      <c r="H7" s="170"/>
      <c r="I7" s="171"/>
    </row>
    <row r="8" spans="1:9" ht="120">
      <c r="A8" s="102" t="s">
        <v>244</v>
      </c>
      <c r="B8" s="103">
        <v>6000</v>
      </c>
      <c r="C8" s="122">
        <v>1005</v>
      </c>
      <c r="D8" s="122">
        <v>1005</v>
      </c>
      <c r="E8" s="122">
        <v>1005</v>
      </c>
      <c r="F8" s="122">
        <v>1005</v>
      </c>
      <c r="G8" s="104"/>
      <c r="H8" s="104"/>
      <c r="I8" s="104"/>
    </row>
    <row r="9" spans="1:9" ht="14.25">
      <c r="A9" s="172" t="s">
        <v>182</v>
      </c>
      <c r="B9" s="173"/>
      <c r="C9" s="173"/>
      <c r="D9" s="173"/>
      <c r="E9" s="173"/>
      <c r="F9" s="173"/>
      <c r="G9" s="173"/>
      <c r="H9" s="173"/>
      <c r="I9" s="174"/>
    </row>
    <row r="10" spans="1:9" ht="45">
      <c r="A10" s="102" t="s">
        <v>186</v>
      </c>
      <c r="B10" s="103">
        <v>6010</v>
      </c>
      <c r="C10" s="105"/>
      <c r="D10" s="105"/>
      <c r="E10" s="106"/>
      <c r="F10" s="105"/>
      <c r="G10" s="105"/>
      <c r="H10" s="105"/>
      <c r="I10" s="105"/>
    </row>
    <row r="11" spans="1:9" ht="150">
      <c r="A11" s="102" t="s">
        <v>258</v>
      </c>
      <c r="B11" s="107">
        <v>6020</v>
      </c>
      <c r="C11" s="126">
        <v>1005</v>
      </c>
      <c r="D11" s="126">
        <v>1005</v>
      </c>
      <c r="E11" s="127">
        <v>1005</v>
      </c>
      <c r="F11" s="126">
        <v>1005</v>
      </c>
      <c r="G11" s="105"/>
      <c r="H11" s="105"/>
      <c r="I11" s="105"/>
    </row>
    <row r="12" spans="1:9" ht="15">
      <c r="A12" s="110" t="s">
        <v>185</v>
      </c>
      <c r="B12" s="110"/>
      <c r="C12" s="110"/>
      <c r="D12" s="110"/>
      <c r="E12" s="110"/>
      <c r="F12" s="110"/>
      <c r="G12" s="110"/>
      <c r="H12" s="111"/>
      <c r="I12" s="111"/>
    </row>
    <row r="13" spans="1:9" ht="15">
      <c r="A13" s="112"/>
      <c r="B13" s="112"/>
      <c r="C13" s="112"/>
      <c r="D13" s="112"/>
      <c r="E13" s="112"/>
      <c r="F13" s="112"/>
      <c r="G13" s="112"/>
      <c r="H13" s="113"/>
      <c r="I13" s="113"/>
    </row>
    <row r="14" spans="1:9" ht="15">
      <c r="A14" s="112"/>
      <c r="B14" s="112"/>
      <c r="C14" s="112"/>
      <c r="D14" s="112"/>
      <c r="E14" s="112"/>
      <c r="F14" s="112"/>
      <c r="G14" s="112"/>
      <c r="H14" s="113"/>
      <c r="I14" s="113"/>
    </row>
    <row r="17" spans="1:7" ht="15" customHeight="1">
      <c r="A17" s="121" t="s">
        <v>262</v>
      </c>
      <c r="B17" s="100"/>
      <c r="C17" s="77" t="s">
        <v>123</v>
      </c>
      <c r="D17" s="168" t="s">
        <v>261</v>
      </c>
      <c r="E17" s="167"/>
      <c r="F17" s="31"/>
      <c r="G17" s="31"/>
    </row>
    <row r="18" spans="1:7" ht="15">
      <c r="A18" s="32" t="s">
        <v>266</v>
      </c>
      <c r="B18" s="32"/>
      <c r="C18" s="78" t="s">
        <v>117</v>
      </c>
      <c r="D18" s="166" t="s">
        <v>124</v>
      </c>
      <c r="E18" s="167"/>
      <c r="F18" s="34"/>
      <c r="G18" s="34"/>
    </row>
    <row r="19" spans="1:5" ht="15">
      <c r="A19" s="32"/>
      <c r="B19" s="32"/>
      <c r="C19" s="78"/>
      <c r="D19" s="34"/>
      <c r="E19" s="34"/>
    </row>
  </sheetData>
  <sheetProtection/>
  <mergeCells count="12">
    <mergeCell ref="D18:E18"/>
    <mergeCell ref="D17:E17"/>
    <mergeCell ref="A9:I9"/>
    <mergeCell ref="H1:I1"/>
    <mergeCell ref="A2:I2"/>
    <mergeCell ref="A4:A5"/>
    <mergeCell ref="B4:B5"/>
    <mergeCell ref="C4:C5"/>
    <mergeCell ref="D4:D5"/>
    <mergeCell ref="E4:E5"/>
    <mergeCell ref="F4:I4"/>
    <mergeCell ref="A7:I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2023-05-22T14:06:12Z</cp:lastPrinted>
  <dcterms:created xsi:type="dcterms:W3CDTF">1996-10-08T23:32:33Z</dcterms:created>
  <dcterms:modified xsi:type="dcterms:W3CDTF">2023-05-22T14:06:14Z</dcterms:modified>
  <cp:category/>
  <cp:version/>
  <cp:contentType/>
  <cp:contentStatus/>
</cp:coreProperties>
</file>